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60" yWindow="-15" windowWidth="16260" windowHeight="7080"/>
  </bookViews>
  <sheets>
    <sheet name="IPE2013" sheetId="1" r:id="rId1"/>
    <sheet name="IPEStat" sheetId="2" r:id="rId2"/>
  </sheets>
  <calcPr calcId="125725"/>
</workbook>
</file>

<file path=xl/calcChain.xml><?xml version="1.0" encoding="utf-8"?>
<calcChain xmlns="http://schemas.openxmlformats.org/spreadsheetml/2006/main">
  <c r="V21" i="2"/>
  <c r="CB2"/>
  <c r="CC2"/>
  <c r="CC5" s="1"/>
  <c r="CB5"/>
  <c r="CB7"/>
  <c r="CC7"/>
  <c r="CD7"/>
  <c r="CA2"/>
  <c r="CA5" s="1"/>
  <c r="CA7"/>
  <c r="U21"/>
  <c r="BX2"/>
  <c r="BY2"/>
  <c r="BZ2" s="1"/>
  <c r="BZ5" s="1"/>
  <c r="BX5"/>
  <c r="BX7"/>
  <c r="BY7"/>
  <c r="BZ7"/>
  <c r="T21"/>
  <c r="BT2"/>
  <c r="BU2"/>
  <c r="BV2" s="1"/>
  <c r="BT5"/>
  <c r="BT7"/>
  <c r="BU7"/>
  <c r="BV7"/>
  <c r="BW7"/>
  <c r="BR2"/>
  <c r="BS2" s="1"/>
  <c r="BS5" s="1"/>
  <c r="BR5"/>
  <c r="BR7"/>
  <c r="BS7"/>
  <c r="S21"/>
  <c r="BP2"/>
  <c r="BQ2"/>
  <c r="BP5"/>
  <c r="BQ5"/>
  <c r="BP7"/>
  <c r="BQ7"/>
  <c r="BN2"/>
  <c r="BO2" s="1"/>
  <c r="BO5" s="1"/>
  <c r="BN5"/>
  <c r="BN7"/>
  <c r="BO7"/>
  <c r="C4"/>
  <c r="C3"/>
  <c r="D11" i="1" s="1"/>
  <c r="C18" i="2"/>
  <c r="C17"/>
  <c r="C16"/>
  <c r="R21"/>
  <c r="BM2"/>
  <c r="BM5"/>
  <c r="BM7"/>
  <c r="BK2"/>
  <c r="BL2" s="1"/>
  <c r="BL5" s="1"/>
  <c r="BK5"/>
  <c r="BK7"/>
  <c r="BL7"/>
  <c r="Q21"/>
  <c r="BH2"/>
  <c r="BI2" s="1"/>
  <c r="BH5"/>
  <c r="BH7"/>
  <c r="BI7"/>
  <c r="BJ7"/>
  <c r="BG2"/>
  <c r="BG5"/>
  <c r="BG7"/>
  <c r="BE2"/>
  <c r="BF2"/>
  <c r="BE5"/>
  <c r="BF5"/>
  <c r="BE7"/>
  <c r="BF7"/>
  <c r="C1"/>
  <c r="C27" s="1"/>
  <c r="E17" i="1" s="1"/>
  <c r="P21" i="2"/>
  <c r="O19"/>
  <c r="O21"/>
  <c r="BB2"/>
  <c r="BC2" s="1"/>
  <c r="BB5"/>
  <c r="BB7"/>
  <c r="BC7"/>
  <c r="BD7"/>
  <c r="BA2"/>
  <c r="BA5"/>
  <c r="BA7"/>
  <c r="AY2"/>
  <c r="AZ2" s="1"/>
  <c r="AZ5" s="1"/>
  <c r="AY5"/>
  <c r="AY7"/>
  <c r="AZ7"/>
  <c r="D12" i="1"/>
  <c r="AW2" i="2"/>
  <c r="AX2" s="1"/>
  <c r="AX5" s="1"/>
  <c r="AW5"/>
  <c r="AW7"/>
  <c r="AX7"/>
  <c r="AV7"/>
  <c r="AV2"/>
  <c r="AV5"/>
  <c r="AU7"/>
  <c r="AU5"/>
  <c r="AU2"/>
  <c r="D13" i="1"/>
  <c r="C31" i="2"/>
  <c r="D14" i="1" s="1"/>
  <c r="N21" i="2"/>
  <c r="M21"/>
  <c r="L21"/>
  <c r="K21"/>
  <c r="J21"/>
  <c r="I21"/>
  <c r="H21"/>
  <c r="G21"/>
  <c r="F21"/>
  <c r="E21"/>
  <c r="N19"/>
  <c r="M19"/>
  <c r="L19"/>
  <c r="K19"/>
  <c r="J19"/>
  <c r="I19"/>
  <c r="H19"/>
  <c r="G19"/>
  <c r="F19"/>
  <c r="E19"/>
  <c r="C12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F5"/>
  <c r="E5"/>
  <c r="G2"/>
  <c r="G5" s="1"/>
  <c r="F2"/>
  <c r="CD2" l="1"/>
  <c r="CD5" s="1"/>
  <c r="BY5"/>
  <c r="BW2"/>
  <c r="BW5" s="1"/>
  <c r="BV5"/>
  <c r="BU5"/>
  <c r="BJ2"/>
  <c r="BJ5" s="1"/>
  <c r="BI5"/>
  <c r="BD2"/>
  <c r="BD5" s="1"/>
  <c r="BC5"/>
  <c r="B3"/>
  <c r="A3" s="1"/>
  <c r="F28" s="1"/>
  <c r="G11" i="1" s="1"/>
  <c r="B18" i="2"/>
  <c r="D29" s="1"/>
  <c r="E12" i="1" s="1"/>
  <c r="B17" i="2"/>
  <c r="D28" s="1"/>
  <c r="E11" i="1" s="1"/>
  <c r="C28" i="2"/>
  <c r="B4"/>
  <c r="H2"/>
  <c r="E28" l="1"/>
  <c r="F11" i="1" s="1"/>
  <c r="H5" i="2"/>
  <c r="I2"/>
  <c r="A4"/>
  <c r="F29" s="1"/>
  <c r="G12" i="1" s="1"/>
  <c r="E29" i="2"/>
  <c r="F12" i="1" s="1"/>
  <c r="I5" i="2" l="1"/>
  <c r="J2"/>
  <c r="K2" l="1"/>
  <c r="J5"/>
  <c r="K5" l="1"/>
  <c r="L2"/>
  <c r="L5" l="1"/>
  <c r="M2"/>
  <c r="M5" l="1"/>
  <c r="N2"/>
  <c r="N5" l="1"/>
  <c r="O2"/>
  <c r="O5" l="1"/>
  <c r="P2"/>
  <c r="P5" l="1"/>
  <c r="Q2"/>
  <c r="Q5" l="1"/>
  <c r="R2"/>
  <c r="R5" l="1"/>
  <c r="S2"/>
  <c r="S5" l="1"/>
  <c r="T2"/>
  <c r="U2" l="1"/>
  <c r="T5"/>
  <c r="U5" l="1"/>
  <c r="V2"/>
  <c r="V5" l="1"/>
  <c r="W2"/>
  <c r="W5" l="1"/>
  <c r="X2"/>
  <c r="Y2" l="1"/>
  <c r="X5"/>
  <c r="Y5" l="1"/>
  <c r="Z2"/>
  <c r="Z5" l="1"/>
  <c r="AA2"/>
  <c r="AA5" l="1"/>
  <c r="AB2"/>
  <c r="AC2" l="1"/>
  <c r="AB5"/>
  <c r="AC5" l="1"/>
  <c r="AD2"/>
  <c r="AD5" l="1"/>
  <c r="AE2"/>
  <c r="AE5" l="1"/>
  <c r="AF2"/>
  <c r="AF5" l="1"/>
  <c r="AG2"/>
  <c r="AG5" l="1"/>
  <c r="AH2"/>
  <c r="AH5" l="1"/>
  <c r="AI2"/>
  <c r="AI5" l="1"/>
  <c r="AJ2"/>
  <c r="AK2" l="1"/>
  <c r="AJ5"/>
  <c r="AK5" l="1"/>
  <c r="AL2"/>
  <c r="AM2" l="1"/>
  <c r="AL5"/>
  <c r="AM5" l="1"/>
  <c r="AN2"/>
  <c r="AO2" l="1"/>
  <c r="AN5"/>
  <c r="AO5" l="1"/>
  <c r="AP2"/>
  <c r="AQ2" l="1"/>
  <c r="AP5"/>
  <c r="AQ5" l="1"/>
  <c r="AR2"/>
  <c r="AS2" l="1"/>
  <c r="AR5"/>
  <c r="AS5" l="1"/>
  <c r="AT2"/>
  <c r="AT5" s="1"/>
</calcChain>
</file>

<file path=xl/sharedStrings.xml><?xml version="1.0" encoding="utf-8"?>
<sst xmlns="http://schemas.openxmlformats.org/spreadsheetml/2006/main" count="65" uniqueCount="47">
  <si>
    <t>СТАТИСТИКА ВИКОРИСТАННЯ WEB-САЙТУ</t>
  </si>
  <si>
    <t>Інституту післядипломної освіти</t>
  </si>
  <si>
    <t xml:space="preserve">Київського національного університету </t>
  </si>
  <si>
    <t>імені Тараса Шевченка</t>
  </si>
  <si>
    <t>www.ipe.univ.kiev.ua</t>
  </si>
  <si>
    <t>Всього</t>
  </si>
  <si>
    <t>В середньому</t>
  </si>
  <si>
    <t>за місяць</t>
  </si>
  <si>
    <t>за тиждень</t>
  </si>
  <si>
    <t>за день</t>
  </si>
  <si>
    <t>Користувачів</t>
  </si>
  <si>
    <t>Середній час перебування на сайті (хв.)</t>
  </si>
  <si>
    <t>За день</t>
  </si>
  <si>
    <t>Тижднів</t>
  </si>
  <si>
    <t>Середнє</t>
  </si>
  <si>
    <t>Дата</t>
  </si>
  <si>
    <t>Відвідувачів на тиждень</t>
  </si>
  <si>
    <t>Місяців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</si>
  <si>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</si>
  <si>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</si>
  <si>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</si>
  <si>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</si>
  <si>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</si>
  <si>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</si>
  <si>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</si>
  <si>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</si>
  <si>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</si>
  <si>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</si>
  <si>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</si>
  <si>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Відвідувачів на місяць</t>
  </si>
  <si>
    <t>Всього на</t>
  </si>
  <si>
    <t>відвідувачів</t>
  </si>
  <si>
    <t>Сер.час відв.</t>
  </si>
  <si>
    <t>січень</t>
  </si>
  <si>
    <t>Станом з</t>
  </si>
  <si>
    <t>по</t>
  </si>
  <si>
    <t>Сеансів</t>
  </si>
  <si>
    <t>Середня кількість проглянутих сторінок за 1 сеанс</t>
  </si>
  <si>
    <t>Сеансів за тиждень</t>
  </si>
  <si>
    <t>Сер.кільк.стор./сеанс</t>
  </si>
  <si>
    <t>Сер.час сеанс.(хв.)</t>
  </si>
  <si>
    <t>Сеансів за місяць</t>
  </si>
  <si>
    <t>Стор/сеанс</t>
  </si>
  <si>
    <t>В середньому за</t>
  </si>
  <si>
    <t>місяць</t>
  </si>
  <si>
    <t>тиждень</t>
  </si>
  <si>
    <t>день</t>
  </si>
</sst>
</file>

<file path=xl/styles.xml><?xml version="1.0" encoding="utf-8"?>
<styleSheet xmlns="http://schemas.openxmlformats.org/spreadsheetml/2006/main">
  <numFmts count="4">
    <numFmt numFmtId="164" formatCode="_-* #,##0.00_₴_-;\-* #,##0.00_₴_-;_-* &quot;-&quot;??_₴_-;_-@_-"/>
    <numFmt numFmtId="165" formatCode="dd\.mm\.yy;@"/>
    <numFmt numFmtId="166" formatCode="0_ ;\-0\ "/>
    <numFmt numFmtId="167" formatCode="dd/mm/yy;@"/>
  </numFmts>
  <fonts count="10">
    <font>
      <sz val="11"/>
      <color theme="1"/>
      <name val="Calibri"/>
      <family val="2"/>
      <charset val="204"/>
      <scheme val="minor"/>
    </font>
    <font>
      <sz val="10.5"/>
      <color theme="1"/>
      <name val="Courier New"/>
      <family val="3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justify" vertical="top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/>
    <xf numFmtId="1" fontId="6" fillId="0" borderId="0" xfId="0" applyNumberFormat="1" applyFont="1" applyBorder="1" applyAlignment="1">
      <alignment horizontal="justify" vertical="top" wrapText="1"/>
    </xf>
    <xf numFmtId="0" fontId="6" fillId="0" borderId="0" xfId="0" applyFont="1"/>
    <xf numFmtId="0" fontId="5" fillId="0" borderId="8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justify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" fontId="3" fillId="0" borderId="0" xfId="0" applyNumberFormat="1" applyFont="1"/>
    <xf numFmtId="1" fontId="3" fillId="2" borderId="0" xfId="0" applyNumberFormat="1" applyFont="1" applyFill="1"/>
    <xf numFmtId="0" fontId="3" fillId="0" borderId="0" xfId="0" applyFont="1" applyAlignment="1">
      <alignment wrapText="1"/>
    </xf>
    <xf numFmtId="1" fontId="3" fillId="0" borderId="11" xfId="0" applyNumberFormat="1" applyFont="1" applyBorder="1" applyAlignment="1">
      <alignment horizontal="right" vertical="top" wrapText="1"/>
    </xf>
    <xf numFmtId="166" fontId="3" fillId="0" borderId="12" xfId="2" applyNumberFormat="1" applyFont="1" applyBorder="1" applyAlignment="1">
      <alignment horizontal="right" vertical="top" wrapText="1"/>
    </xf>
    <xf numFmtId="1" fontId="3" fillId="0" borderId="12" xfId="0" applyNumberFormat="1" applyFont="1" applyBorder="1" applyAlignment="1">
      <alignment horizontal="righ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0" fontId="3" fillId="0" borderId="0" xfId="0" applyNumberFormat="1" applyFont="1"/>
    <xf numFmtId="2" fontId="3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2" fontId="9" fillId="0" borderId="0" xfId="0" applyNumberFormat="1" applyFont="1" applyAlignment="1">
      <alignment horizontal="justify"/>
    </xf>
    <xf numFmtId="2" fontId="3" fillId="0" borderId="0" xfId="0" applyNumberFormat="1" applyFont="1" applyAlignment="1">
      <alignment horizontal="justify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center" wrapText="1"/>
    </xf>
    <xf numFmtId="2" fontId="3" fillId="3" borderId="0" xfId="0" applyNumberFormat="1" applyFont="1" applyFill="1"/>
    <xf numFmtId="0" fontId="3" fillId="3" borderId="0" xfId="0" applyFont="1" applyFill="1"/>
    <xf numFmtId="0" fontId="3" fillId="0" borderId="0" xfId="0" applyFont="1" applyFill="1" applyBorder="1"/>
    <xf numFmtId="1" fontId="3" fillId="3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167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IPEStat!$D$17</c:f>
              <c:strCache>
                <c:ptCount val="1"/>
                <c:pt idx="0">
                  <c:v>Сеансів за місяць</c:v>
                </c:pt>
              </c:strCache>
            </c:strRef>
          </c:tx>
          <c:marker>
            <c:symbol val="none"/>
          </c:marker>
          <c:cat>
            <c:strRef>
              <c:f>IPEStat!$E$16:$V$16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IPEStat!$E$17:$V$17</c:f>
              <c:numCache>
                <c:formatCode>General</c:formatCode>
                <c:ptCount val="18"/>
                <c:pt idx="0">
                  <c:v>3355</c:v>
                </c:pt>
                <c:pt idx="1">
                  <c:v>4350</c:v>
                </c:pt>
                <c:pt idx="2">
                  <c:v>3894</c:v>
                </c:pt>
                <c:pt idx="3">
                  <c:v>3985</c:v>
                </c:pt>
                <c:pt idx="4">
                  <c:v>5476</c:v>
                </c:pt>
                <c:pt idx="5">
                  <c:v>9180</c:v>
                </c:pt>
                <c:pt idx="6">
                  <c:v>4959</c:v>
                </c:pt>
                <c:pt idx="7">
                  <c:v>4568</c:v>
                </c:pt>
                <c:pt idx="8">
                  <c:v>3604</c:v>
                </c:pt>
                <c:pt idx="9">
                  <c:v>3678</c:v>
                </c:pt>
                <c:pt idx="10">
                  <c:v>2499</c:v>
                </c:pt>
                <c:pt idx="11">
                  <c:v>3215</c:v>
                </c:pt>
                <c:pt idx="12">
                  <c:v>3127</c:v>
                </c:pt>
                <c:pt idx="13">
                  <c:v>3192</c:v>
                </c:pt>
                <c:pt idx="14">
                  <c:v>2869</c:v>
                </c:pt>
                <c:pt idx="15">
                  <c:v>3110</c:v>
                </c:pt>
                <c:pt idx="16">
                  <c:v>4697</c:v>
                </c:pt>
                <c:pt idx="17">
                  <c:v>7720</c:v>
                </c:pt>
              </c:numCache>
            </c:numRef>
          </c:val>
        </c:ser>
        <c:ser>
          <c:idx val="1"/>
          <c:order val="1"/>
          <c:tx>
            <c:strRef>
              <c:f>IPEStat!$D$18</c:f>
              <c:strCache>
                <c:ptCount val="1"/>
                <c:pt idx="0">
                  <c:v>Відвідувачів на місяць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IPEStat!$E$16:$V$16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IPEStat!$E$18:$V$18</c:f>
              <c:numCache>
                <c:formatCode>General</c:formatCode>
                <c:ptCount val="18"/>
                <c:pt idx="0">
                  <c:v>2504</c:v>
                </c:pt>
                <c:pt idx="1">
                  <c:v>3004</c:v>
                </c:pt>
                <c:pt idx="2">
                  <c:v>2612</c:v>
                </c:pt>
                <c:pt idx="3">
                  <c:v>2733</c:v>
                </c:pt>
                <c:pt idx="4">
                  <c:v>3718</c:v>
                </c:pt>
                <c:pt idx="5">
                  <c:v>5698</c:v>
                </c:pt>
                <c:pt idx="6">
                  <c:v>3510</c:v>
                </c:pt>
                <c:pt idx="7">
                  <c:v>3360</c:v>
                </c:pt>
                <c:pt idx="8">
                  <c:v>2782</c:v>
                </c:pt>
                <c:pt idx="9">
                  <c:v>2870</c:v>
                </c:pt>
                <c:pt idx="10">
                  <c:v>1981</c:v>
                </c:pt>
                <c:pt idx="11">
                  <c:v>2587</c:v>
                </c:pt>
                <c:pt idx="12">
                  <c:v>2506</c:v>
                </c:pt>
                <c:pt idx="13">
                  <c:v>2438</c:v>
                </c:pt>
                <c:pt idx="14">
                  <c:v>2209</c:v>
                </c:pt>
                <c:pt idx="15">
                  <c:v>2289</c:v>
                </c:pt>
                <c:pt idx="16">
                  <c:v>3272</c:v>
                </c:pt>
                <c:pt idx="17">
                  <c:v>4953</c:v>
                </c:pt>
              </c:numCache>
            </c:numRef>
          </c:val>
        </c:ser>
        <c:marker val="1"/>
        <c:axId val="72105344"/>
        <c:axId val="86291584"/>
      </c:lineChart>
      <c:catAx>
        <c:axId val="72105344"/>
        <c:scaling>
          <c:orientation val="minMax"/>
        </c:scaling>
        <c:axPos val="b"/>
        <c:tickLblPos val="nextTo"/>
        <c:crossAx val="86291584"/>
        <c:crosses val="autoZero"/>
        <c:auto val="1"/>
        <c:lblAlgn val="ctr"/>
        <c:lblOffset val="100"/>
      </c:catAx>
      <c:valAx>
        <c:axId val="86291584"/>
        <c:scaling>
          <c:orientation val="minMax"/>
        </c:scaling>
        <c:axPos val="l"/>
        <c:majorGridlines/>
        <c:numFmt formatCode="General" sourceLinked="1"/>
        <c:tickLblPos val="nextTo"/>
        <c:crossAx val="721053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IPEStat!$D$20</c:f>
              <c:strCache>
                <c:ptCount val="1"/>
                <c:pt idx="0">
                  <c:v>Сер.кільк.стор./сеанс</c:v>
                </c:pt>
              </c:strCache>
            </c:strRef>
          </c:tx>
          <c:marker>
            <c:symbol val="none"/>
          </c:marker>
          <c:cat>
            <c:strRef>
              <c:f>IPEStat!$E$19:$V$19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IPEStat!$E$20:$V$20</c:f>
              <c:numCache>
                <c:formatCode>General</c:formatCode>
                <c:ptCount val="18"/>
                <c:pt idx="0">
                  <c:v>7.97</c:v>
                </c:pt>
                <c:pt idx="1">
                  <c:v>7.42</c:v>
                </c:pt>
                <c:pt idx="2">
                  <c:v>7.81</c:v>
                </c:pt>
                <c:pt idx="3">
                  <c:v>7.95</c:v>
                </c:pt>
                <c:pt idx="4">
                  <c:v>7.61</c:v>
                </c:pt>
                <c:pt idx="5">
                  <c:v>7.55</c:v>
                </c:pt>
                <c:pt idx="6">
                  <c:v>7.13</c:v>
                </c:pt>
                <c:pt idx="7">
                  <c:v>6.96</c:v>
                </c:pt>
                <c:pt idx="8" formatCode="0.00">
                  <c:v>7.53</c:v>
                </c:pt>
                <c:pt idx="9">
                  <c:v>8.01</c:v>
                </c:pt>
                <c:pt idx="10">
                  <c:v>7.73</c:v>
                </c:pt>
                <c:pt idx="11">
                  <c:v>7.58</c:v>
                </c:pt>
                <c:pt idx="12">
                  <c:v>7.8</c:v>
                </c:pt>
                <c:pt idx="13">
                  <c:v>6.95</c:v>
                </c:pt>
                <c:pt idx="14">
                  <c:v>7.23</c:v>
                </c:pt>
                <c:pt idx="15">
                  <c:v>7.35</c:v>
                </c:pt>
                <c:pt idx="16">
                  <c:v>7.38</c:v>
                </c:pt>
                <c:pt idx="17">
                  <c:v>6.97</c:v>
                </c:pt>
              </c:numCache>
            </c:numRef>
          </c:val>
        </c:ser>
        <c:ser>
          <c:idx val="1"/>
          <c:order val="1"/>
          <c:tx>
            <c:strRef>
              <c:f>IPEStat!$D$21</c:f>
              <c:strCache>
                <c:ptCount val="1"/>
                <c:pt idx="0">
                  <c:v>Сер.час сеанс.(хв.)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IPEStat!$E$19:$V$19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IPEStat!$E$21:$V$21</c:f>
              <c:numCache>
                <c:formatCode>0.00</c:formatCode>
                <c:ptCount val="18"/>
                <c:pt idx="0">
                  <c:v>3.05</c:v>
                </c:pt>
                <c:pt idx="1">
                  <c:v>2.5333333333333332</c:v>
                </c:pt>
                <c:pt idx="2">
                  <c:v>3.0833333333333335</c:v>
                </c:pt>
                <c:pt idx="3">
                  <c:v>3.2666666666666666</c:v>
                </c:pt>
                <c:pt idx="4">
                  <c:v>2.95</c:v>
                </c:pt>
                <c:pt idx="5">
                  <c:v>2.9166666666666665</c:v>
                </c:pt>
                <c:pt idx="6">
                  <c:v>2.4333333333333336</c:v>
                </c:pt>
                <c:pt idx="7">
                  <c:v>2.6166666666666667</c:v>
                </c:pt>
                <c:pt idx="8">
                  <c:v>2.6333333333333333</c:v>
                </c:pt>
                <c:pt idx="9">
                  <c:v>2.4833333333333334</c:v>
                </c:pt>
                <c:pt idx="10">
                  <c:v>3.55</c:v>
                </c:pt>
                <c:pt idx="11">
                  <c:v>2.5</c:v>
                </c:pt>
                <c:pt idx="12">
                  <c:v>2.6166666666666667</c:v>
                </c:pt>
                <c:pt idx="13">
                  <c:v>2.5333333333333332</c:v>
                </c:pt>
                <c:pt idx="14">
                  <c:v>2.7</c:v>
                </c:pt>
                <c:pt idx="15">
                  <c:v>2.85</c:v>
                </c:pt>
                <c:pt idx="16">
                  <c:v>2.8166666666666664</c:v>
                </c:pt>
                <c:pt idx="17">
                  <c:v>3</c:v>
                </c:pt>
              </c:numCache>
            </c:numRef>
          </c:val>
        </c:ser>
        <c:marker val="1"/>
        <c:axId val="87700608"/>
        <c:axId val="87702144"/>
      </c:lineChart>
      <c:catAx>
        <c:axId val="87700608"/>
        <c:scaling>
          <c:orientation val="minMax"/>
        </c:scaling>
        <c:axPos val="b"/>
        <c:tickLblPos val="nextTo"/>
        <c:crossAx val="87702144"/>
        <c:crosses val="autoZero"/>
        <c:auto val="1"/>
        <c:lblAlgn val="ctr"/>
        <c:lblOffset val="100"/>
      </c:catAx>
      <c:valAx>
        <c:axId val="87702144"/>
        <c:scaling>
          <c:orientation val="minMax"/>
        </c:scaling>
        <c:axPos val="l"/>
        <c:majorGridlines/>
        <c:numFmt formatCode="General" sourceLinked="1"/>
        <c:tickLblPos val="nextTo"/>
        <c:crossAx val="877006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25" r="0.25" t="0.750000000000003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5812467617209033E-2"/>
          <c:y val="3.8569544278576479E-2"/>
          <c:w val="0.92323577115418265"/>
          <c:h val="0.7907396658338316"/>
        </c:manualLayout>
      </c:layout>
      <c:lineChart>
        <c:grouping val="standard"/>
        <c:ser>
          <c:idx val="0"/>
          <c:order val="0"/>
          <c:tx>
            <c:strRef>
              <c:f>IPEStat!$D$3</c:f>
              <c:strCache>
                <c:ptCount val="1"/>
                <c:pt idx="0">
                  <c:v>Сеансів за тиждень</c:v>
                </c:pt>
              </c:strCache>
            </c:strRef>
          </c:tx>
          <c:marker>
            <c:symbol val="none"/>
          </c:marker>
          <c:cat>
            <c:numRef>
              <c:f>IPEStat!$E$2:$CD$2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IPEStat!$E$3:$CD$3</c:f>
              <c:numCache>
                <c:formatCode>0_ ;\-0\ </c:formatCode>
                <c:ptCount val="78"/>
                <c:pt idx="0" formatCode="0">
                  <c:v>952</c:v>
                </c:pt>
                <c:pt idx="1">
                  <c:v>1000</c:v>
                </c:pt>
                <c:pt idx="2" formatCode="0">
                  <c:v>748</c:v>
                </c:pt>
                <c:pt idx="3" formatCode="0">
                  <c:v>894</c:v>
                </c:pt>
                <c:pt idx="4" formatCode="0">
                  <c:v>809</c:v>
                </c:pt>
                <c:pt idx="5" formatCode="0">
                  <c:v>1080</c:v>
                </c:pt>
                <c:pt idx="6" formatCode="0">
                  <c:v>1032</c:v>
                </c:pt>
                <c:pt idx="7" formatCode="0">
                  <c:v>1074</c:v>
                </c:pt>
                <c:pt idx="8" formatCode="0">
                  <c:v>964</c:v>
                </c:pt>
                <c:pt idx="9" formatCode="0">
                  <c:v>1004</c:v>
                </c:pt>
                <c:pt idx="10" formatCode="0">
                  <c:v>898</c:v>
                </c:pt>
                <c:pt idx="11" formatCode="0">
                  <c:v>859</c:v>
                </c:pt>
                <c:pt idx="12" formatCode="0">
                  <c:v>456</c:v>
                </c:pt>
                <c:pt idx="13" formatCode="0">
                  <c:v>584</c:v>
                </c:pt>
                <c:pt idx="14" formatCode="0">
                  <c:v>1068</c:v>
                </c:pt>
                <c:pt idx="15" formatCode="0">
                  <c:v>1131</c:v>
                </c:pt>
                <c:pt idx="16" formatCode="0">
                  <c:v>1154</c:v>
                </c:pt>
                <c:pt idx="17" formatCode="0">
                  <c:v>1266</c:v>
                </c:pt>
                <c:pt idx="18" formatCode="0">
                  <c:v>1295</c:v>
                </c:pt>
                <c:pt idx="19" formatCode="General">
                  <c:v>1256</c:v>
                </c:pt>
                <c:pt idx="20" formatCode="General">
                  <c:v>1366</c:v>
                </c:pt>
                <c:pt idx="21" formatCode="General">
                  <c:v>2211</c:v>
                </c:pt>
                <c:pt idx="22" formatCode="General">
                  <c:v>2094</c:v>
                </c:pt>
                <c:pt idx="23" formatCode="General">
                  <c:v>2032</c:v>
                </c:pt>
                <c:pt idx="24" formatCode="General">
                  <c:v>1966</c:v>
                </c:pt>
                <c:pt idx="25" formatCode="General">
                  <c:v>1644</c:v>
                </c:pt>
                <c:pt idx="26" formatCode="General">
                  <c:v>1311</c:v>
                </c:pt>
                <c:pt idx="27" formatCode="General">
                  <c:v>1187</c:v>
                </c:pt>
                <c:pt idx="28" formatCode="General">
                  <c:v>837</c:v>
                </c:pt>
                <c:pt idx="29" formatCode="General">
                  <c:v>1030</c:v>
                </c:pt>
                <c:pt idx="30" formatCode="General">
                  <c:v>1354</c:v>
                </c:pt>
                <c:pt idx="31" formatCode="General">
                  <c:v>1170</c:v>
                </c:pt>
                <c:pt idx="32" formatCode="General">
                  <c:v>960</c:v>
                </c:pt>
                <c:pt idx="33" formatCode="General">
                  <c:v>865</c:v>
                </c:pt>
                <c:pt idx="34" formatCode="General">
                  <c:v>751</c:v>
                </c:pt>
                <c:pt idx="35" formatCode="General">
                  <c:v>821</c:v>
                </c:pt>
                <c:pt idx="36" formatCode="General">
                  <c:v>767</c:v>
                </c:pt>
                <c:pt idx="37" formatCode="General">
                  <c:v>827</c:v>
                </c:pt>
                <c:pt idx="38" formatCode="General">
                  <c:v>830</c:v>
                </c:pt>
                <c:pt idx="39" formatCode="General">
                  <c:v>897</c:v>
                </c:pt>
                <c:pt idx="40" formatCode="General">
                  <c:v>941</c:v>
                </c:pt>
                <c:pt idx="41" formatCode="General">
                  <c:v>854</c:v>
                </c:pt>
                <c:pt idx="42" formatCode="General">
                  <c:v>813</c:v>
                </c:pt>
                <c:pt idx="43" formatCode="General">
                  <c:v>663</c:v>
                </c:pt>
                <c:pt idx="44" formatCode="General">
                  <c:v>617</c:v>
                </c:pt>
                <c:pt idx="45" formatCode="General">
                  <c:v>551</c:v>
                </c:pt>
                <c:pt idx="46" formatCode="General">
                  <c:v>552</c:v>
                </c:pt>
                <c:pt idx="47" formatCode="General">
                  <c:v>284</c:v>
                </c:pt>
                <c:pt idx="48" formatCode="General">
                  <c:v>646</c:v>
                </c:pt>
                <c:pt idx="49" formatCode="General">
                  <c:v>924</c:v>
                </c:pt>
                <c:pt idx="50" formatCode="General">
                  <c:v>771</c:v>
                </c:pt>
                <c:pt idx="51" formatCode="General">
                  <c:v>780</c:v>
                </c:pt>
                <c:pt idx="52" formatCode="General">
                  <c:v>808</c:v>
                </c:pt>
                <c:pt idx="53" formatCode="General">
                  <c:v>854</c:v>
                </c:pt>
                <c:pt idx="54" formatCode="General">
                  <c:v>726</c:v>
                </c:pt>
                <c:pt idx="55" formatCode="General">
                  <c:v>742</c:v>
                </c:pt>
                <c:pt idx="56" formatCode="General">
                  <c:v>641</c:v>
                </c:pt>
                <c:pt idx="57" formatCode="General">
                  <c:v>754</c:v>
                </c:pt>
                <c:pt idx="58" formatCode="General">
                  <c:v>771</c:v>
                </c:pt>
                <c:pt idx="59" formatCode="General">
                  <c:v>719</c:v>
                </c:pt>
                <c:pt idx="60" formatCode="General">
                  <c:v>761</c:v>
                </c:pt>
                <c:pt idx="61" formatCode="General">
                  <c:v>770</c:v>
                </c:pt>
                <c:pt idx="62" formatCode="General">
                  <c:v>628</c:v>
                </c:pt>
                <c:pt idx="63" formatCode="General">
                  <c:v>589</c:v>
                </c:pt>
                <c:pt idx="64" formatCode="General">
                  <c:v>478</c:v>
                </c:pt>
                <c:pt idx="65" formatCode="General">
                  <c:v>591</c:v>
                </c:pt>
                <c:pt idx="66" formatCode="General">
                  <c:v>814</c:v>
                </c:pt>
                <c:pt idx="67" formatCode="General">
                  <c:v>726</c:v>
                </c:pt>
                <c:pt idx="68" formatCode="General">
                  <c:v>852</c:v>
                </c:pt>
                <c:pt idx="69" formatCode="General">
                  <c:v>818</c:v>
                </c:pt>
                <c:pt idx="70" formatCode="General">
                  <c:v>1048</c:v>
                </c:pt>
                <c:pt idx="71" formatCode="General">
                  <c:v>1243</c:v>
                </c:pt>
                <c:pt idx="72" formatCode="General">
                  <c:v>1317</c:v>
                </c:pt>
                <c:pt idx="73" formatCode="General">
                  <c:v>1502</c:v>
                </c:pt>
                <c:pt idx="74" formatCode="General">
                  <c:v>1966</c:v>
                </c:pt>
                <c:pt idx="75" formatCode="General">
                  <c:v>1871</c:v>
                </c:pt>
                <c:pt idx="76" formatCode="General">
                  <c:v>1606</c:v>
                </c:pt>
                <c:pt idx="77" formatCode="General">
                  <c:v>1287</c:v>
                </c:pt>
              </c:numCache>
            </c:numRef>
          </c:val>
        </c:ser>
        <c:ser>
          <c:idx val="1"/>
          <c:order val="1"/>
          <c:tx>
            <c:strRef>
              <c:f>IPEStat!$D$4</c:f>
              <c:strCache>
                <c:ptCount val="1"/>
                <c:pt idx="0">
                  <c:v>Відвідувачів на тиждень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IPEStat!$E$2:$CD$2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IPEStat!$E$4:$CD$4</c:f>
              <c:numCache>
                <c:formatCode>General</c:formatCode>
                <c:ptCount val="78"/>
                <c:pt idx="0">
                  <c:v>798</c:v>
                </c:pt>
                <c:pt idx="1">
                  <c:v>776</c:v>
                </c:pt>
                <c:pt idx="2">
                  <c:v>565</c:v>
                </c:pt>
                <c:pt idx="3">
                  <c:v>698</c:v>
                </c:pt>
                <c:pt idx="4">
                  <c:v>630</c:v>
                </c:pt>
                <c:pt idx="5">
                  <c:v>773</c:v>
                </c:pt>
                <c:pt idx="6">
                  <c:v>760</c:v>
                </c:pt>
                <c:pt idx="7">
                  <c:v>793</c:v>
                </c:pt>
                <c:pt idx="8">
                  <c:v>710</c:v>
                </c:pt>
                <c:pt idx="9">
                  <c:v>724</c:v>
                </c:pt>
                <c:pt idx="10">
                  <c:v>665</c:v>
                </c:pt>
                <c:pt idx="11">
                  <c:v>634</c:v>
                </c:pt>
                <c:pt idx="12">
                  <c:v>304</c:v>
                </c:pt>
                <c:pt idx="13">
                  <c:v>444</c:v>
                </c:pt>
                <c:pt idx="14">
                  <c:v>806</c:v>
                </c:pt>
                <c:pt idx="15">
                  <c:v>811</c:v>
                </c:pt>
                <c:pt idx="16">
                  <c:v>852</c:v>
                </c:pt>
                <c:pt idx="17">
                  <c:v>925</c:v>
                </c:pt>
                <c:pt idx="18">
                  <c:v>952</c:v>
                </c:pt>
                <c:pt idx="19">
                  <c:v>920</c:v>
                </c:pt>
                <c:pt idx="20">
                  <c:v>1019</c:v>
                </c:pt>
                <c:pt idx="21">
                  <c:v>1621</c:v>
                </c:pt>
                <c:pt idx="22">
                  <c:v>1467</c:v>
                </c:pt>
                <c:pt idx="23">
                  <c:v>1398</c:v>
                </c:pt>
                <c:pt idx="24">
                  <c:v>1370</c:v>
                </c:pt>
                <c:pt idx="25">
                  <c:v>1191</c:v>
                </c:pt>
                <c:pt idx="26">
                  <c:v>1015</c:v>
                </c:pt>
                <c:pt idx="27">
                  <c:v>862</c:v>
                </c:pt>
                <c:pt idx="28">
                  <c:v>650</c:v>
                </c:pt>
                <c:pt idx="29">
                  <c:v>799</c:v>
                </c:pt>
                <c:pt idx="30">
                  <c:v>1010</c:v>
                </c:pt>
                <c:pt idx="31">
                  <c:v>872</c:v>
                </c:pt>
                <c:pt idx="32">
                  <c:v>789</c:v>
                </c:pt>
                <c:pt idx="33">
                  <c:v>710</c:v>
                </c:pt>
                <c:pt idx="34">
                  <c:v>623</c:v>
                </c:pt>
                <c:pt idx="35">
                  <c:v>676</c:v>
                </c:pt>
                <c:pt idx="36">
                  <c:v>623</c:v>
                </c:pt>
                <c:pt idx="37">
                  <c:v>667</c:v>
                </c:pt>
                <c:pt idx="38">
                  <c:v>693</c:v>
                </c:pt>
                <c:pt idx="39">
                  <c:v>731</c:v>
                </c:pt>
                <c:pt idx="40">
                  <c:v>806</c:v>
                </c:pt>
                <c:pt idx="41">
                  <c:v>692</c:v>
                </c:pt>
                <c:pt idx="42">
                  <c:v>673</c:v>
                </c:pt>
                <c:pt idx="43">
                  <c:v>557</c:v>
                </c:pt>
                <c:pt idx="44">
                  <c:v>507</c:v>
                </c:pt>
                <c:pt idx="45">
                  <c:v>463</c:v>
                </c:pt>
                <c:pt idx="46">
                  <c:v>443</c:v>
                </c:pt>
                <c:pt idx="47">
                  <c:v>267</c:v>
                </c:pt>
                <c:pt idx="48">
                  <c:v>541</c:v>
                </c:pt>
                <c:pt idx="49">
                  <c:v>755</c:v>
                </c:pt>
                <c:pt idx="50">
                  <c:v>633</c:v>
                </c:pt>
                <c:pt idx="51">
                  <c:v>687</c:v>
                </c:pt>
                <c:pt idx="52">
                  <c:v>713</c:v>
                </c:pt>
                <c:pt idx="53">
                  <c:v>722</c:v>
                </c:pt>
                <c:pt idx="54">
                  <c:v>586</c:v>
                </c:pt>
                <c:pt idx="55">
                  <c:v>611</c:v>
                </c:pt>
                <c:pt idx="56">
                  <c:v>521</c:v>
                </c:pt>
                <c:pt idx="57">
                  <c:v>618</c:v>
                </c:pt>
                <c:pt idx="58">
                  <c:v>622</c:v>
                </c:pt>
                <c:pt idx="59">
                  <c:v>590</c:v>
                </c:pt>
                <c:pt idx="60">
                  <c:v>623</c:v>
                </c:pt>
                <c:pt idx="61">
                  <c:v>641</c:v>
                </c:pt>
                <c:pt idx="62">
                  <c:v>517</c:v>
                </c:pt>
                <c:pt idx="63">
                  <c:v>498</c:v>
                </c:pt>
                <c:pt idx="64">
                  <c:v>393</c:v>
                </c:pt>
                <c:pt idx="65">
                  <c:v>467</c:v>
                </c:pt>
                <c:pt idx="66">
                  <c:v>645</c:v>
                </c:pt>
                <c:pt idx="67">
                  <c:v>559</c:v>
                </c:pt>
                <c:pt idx="68">
                  <c:v>696</c:v>
                </c:pt>
                <c:pt idx="69">
                  <c:v>643</c:v>
                </c:pt>
                <c:pt idx="70">
                  <c:v>801</c:v>
                </c:pt>
                <c:pt idx="71">
                  <c:v>925</c:v>
                </c:pt>
                <c:pt idx="72">
                  <c:v>1000</c:v>
                </c:pt>
                <c:pt idx="73">
                  <c:v>1122</c:v>
                </c:pt>
                <c:pt idx="74">
                  <c:v>1423</c:v>
                </c:pt>
                <c:pt idx="75">
                  <c:v>1389</c:v>
                </c:pt>
                <c:pt idx="76">
                  <c:v>1139</c:v>
                </c:pt>
                <c:pt idx="77">
                  <c:v>919</c:v>
                </c:pt>
              </c:numCache>
            </c:numRef>
          </c:val>
        </c:ser>
        <c:marker val="1"/>
        <c:axId val="87730816"/>
        <c:axId val="87736704"/>
      </c:lineChart>
      <c:dateAx>
        <c:axId val="87730816"/>
        <c:scaling>
          <c:orientation val="minMax"/>
        </c:scaling>
        <c:axPos val="b"/>
        <c:numFmt formatCode="dd\.mm\.yy;@" sourceLinked="1"/>
        <c:tickLblPos val="nextTo"/>
        <c:crossAx val="87736704"/>
        <c:crosses val="autoZero"/>
        <c:auto val="1"/>
        <c:lblOffset val="100"/>
      </c:dateAx>
      <c:valAx>
        <c:axId val="87736704"/>
        <c:scaling>
          <c:orientation val="minMax"/>
        </c:scaling>
        <c:axPos val="l"/>
        <c:majorGridlines/>
        <c:numFmt formatCode="0" sourceLinked="1"/>
        <c:tickLblPos val="nextTo"/>
        <c:crossAx val="877308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IPEStat!$D$6</c:f>
              <c:strCache>
                <c:ptCount val="1"/>
                <c:pt idx="0">
                  <c:v>Сер.кільк.стор./сеанс</c:v>
                </c:pt>
              </c:strCache>
            </c:strRef>
          </c:tx>
          <c:marker>
            <c:symbol val="none"/>
          </c:marker>
          <c:cat>
            <c:numRef>
              <c:f>IPEStat!$E$5:$CD$5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IPEStat!$E$6:$CD$6</c:f>
              <c:numCache>
                <c:formatCode>General</c:formatCode>
                <c:ptCount val="78"/>
                <c:pt idx="0">
                  <c:v>7.31</c:v>
                </c:pt>
                <c:pt idx="1">
                  <c:v>8.25</c:v>
                </c:pt>
                <c:pt idx="2">
                  <c:v>8.33</c:v>
                </c:pt>
                <c:pt idx="3">
                  <c:v>7.95</c:v>
                </c:pt>
                <c:pt idx="4">
                  <c:v>7.91</c:v>
                </c:pt>
                <c:pt idx="5">
                  <c:v>7.44</c:v>
                </c:pt>
                <c:pt idx="6">
                  <c:v>7.57</c:v>
                </c:pt>
                <c:pt idx="7">
                  <c:v>6.87</c:v>
                </c:pt>
                <c:pt idx="8">
                  <c:v>7.8</c:v>
                </c:pt>
                <c:pt idx="9">
                  <c:v>8.3800000000000008</c:v>
                </c:pt>
                <c:pt idx="10">
                  <c:v>7.33</c:v>
                </c:pt>
                <c:pt idx="11" formatCode="0.00">
                  <c:v>7.94</c:v>
                </c:pt>
                <c:pt idx="12" formatCode="0.00">
                  <c:v>7.4</c:v>
                </c:pt>
                <c:pt idx="13" formatCode="0.00">
                  <c:v>7.38</c:v>
                </c:pt>
                <c:pt idx="14" formatCode="0.00">
                  <c:v>7.88</c:v>
                </c:pt>
                <c:pt idx="15" formatCode="0.00">
                  <c:v>7.63</c:v>
                </c:pt>
                <c:pt idx="16" formatCode="0.00">
                  <c:v>8.34</c:v>
                </c:pt>
                <c:pt idx="17" formatCode="0.00">
                  <c:v>7.73</c:v>
                </c:pt>
                <c:pt idx="18" formatCode="0.00">
                  <c:v>7.58</c:v>
                </c:pt>
                <c:pt idx="19" formatCode="0.00">
                  <c:v>8.02</c:v>
                </c:pt>
                <c:pt idx="20" formatCode="0.00">
                  <c:v>7.33</c:v>
                </c:pt>
                <c:pt idx="21" formatCode="0.00">
                  <c:v>7.57</c:v>
                </c:pt>
                <c:pt idx="22" formatCode="0.00">
                  <c:v>7.35</c:v>
                </c:pt>
                <c:pt idx="23" formatCode="0.00">
                  <c:v>7.66</c:v>
                </c:pt>
                <c:pt idx="24" formatCode="0.00">
                  <c:v>7.41</c:v>
                </c:pt>
                <c:pt idx="25" formatCode="0.00">
                  <c:v>7.5</c:v>
                </c:pt>
                <c:pt idx="26" formatCode="0.00">
                  <c:v>7.17</c:v>
                </c:pt>
                <c:pt idx="27" formatCode="0.00">
                  <c:v>7.19</c:v>
                </c:pt>
                <c:pt idx="28" formatCode="0.00">
                  <c:v>7.26</c:v>
                </c:pt>
                <c:pt idx="29" formatCode="0.00">
                  <c:v>7.03</c:v>
                </c:pt>
                <c:pt idx="30" formatCode="0.00">
                  <c:v>6.94</c:v>
                </c:pt>
                <c:pt idx="31" formatCode="0.00">
                  <c:v>6.77</c:v>
                </c:pt>
                <c:pt idx="32" formatCode="0.00">
                  <c:v>7.12</c:v>
                </c:pt>
                <c:pt idx="33" formatCode="0.00">
                  <c:v>7.12</c:v>
                </c:pt>
                <c:pt idx="34" formatCode="0.00">
                  <c:v>7.39</c:v>
                </c:pt>
                <c:pt idx="35" formatCode="0.00">
                  <c:v>7.29</c:v>
                </c:pt>
                <c:pt idx="36" formatCode="0.00">
                  <c:v>7.33</c:v>
                </c:pt>
                <c:pt idx="37" formatCode="0.00">
                  <c:v>7.38</c:v>
                </c:pt>
                <c:pt idx="38" formatCode="0.00">
                  <c:v>8.25</c:v>
                </c:pt>
                <c:pt idx="39" formatCode="0.00">
                  <c:v>8.2100000000000009</c:v>
                </c:pt>
                <c:pt idx="40" formatCode="0.00">
                  <c:v>7.53</c:v>
                </c:pt>
                <c:pt idx="41" formatCode="0.00">
                  <c:v>8.42</c:v>
                </c:pt>
                <c:pt idx="42">
                  <c:v>7.83</c:v>
                </c:pt>
                <c:pt idx="43">
                  <c:v>7.77</c:v>
                </c:pt>
                <c:pt idx="44">
                  <c:v>7.88</c:v>
                </c:pt>
                <c:pt idx="45">
                  <c:v>7.25</c:v>
                </c:pt>
                <c:pt idx="46">
                  <c:v>7.91</c:v>
                </c:pt>
                <c:pt idx="47">
                  <c:v>8.3000000000000007</c:v>
                </c:pt>
                <c:pt idx="48">
                  <c:v>7.5</c:v>
                </c:pt>
                <c:pt idx="49">
                  <c:v>8.01</c:v>
                </c:pt>
                <c:pt idx="50">
                  <c:v>6.82</c:v>
                </c:pt>
                <c:pt idx="51">
                  <c:v>8.07</c:v>
                </c:pt>
                <c:pt idx="52">
                  <c:v>7.24</c:v>
                </c:pt>
                <c:pt idx="53">
                  <c:v>7.88</c:v>
                </c:pt>
                <c:pt idx="54">
                  <c:v>7.51</c:v>
                </c:pt>
                <c:pt idx="55">
                  <c:v>8.24</c:v>
                </c:pt>
                <c:pt idx="56">
                  <c:v>6.69</c:v>
                </c:pt>
                <c:pt idx="57">
                  <c:v>7.2</c:v>
                </c:pt>
                <c:pt idx="58">
                  <c:v>7.28</c:v>
                </c:pt>
                <c:pt idx="59">
                  <c:v>6.48</c:v>
                </c:pt>
                <c:pt idx="60">
                  <c:v>7.03</c:v>
                </c:pt>
                <c:pt idx="61">
                  <c:v>6.72</c:v>
                </c:pt>
                <c:pt idx="62">
                  <c:v>7.64</c:v>
                </c:pt>
                <c:pt idx="63">
                  <c:v>7.36</c:v>
                </c:pt>
                <c:pt idx="64">
                  <c:v>7.51</c:v>
                </c:pt>
                <c:pt idx="65">
                  <c:v>7.37</c:v>
                </c:pt>
                <c:pt idx="66">
                  <c:v>7.42</c:v>
                </c:pt>
                <c:pt idx="67">
                  <c:v>7.23</c:v>
                </c:pt>
                <c:pt idx="68">
                  <c:v>7.47</c:v>
                </c:pt>
                <c:pt idx="69">
                  <c:v>7.56</c:v>
                </c:pt>
                <c:pt idx="70">
                  <c:v>7.54</c:v>
                </c:pt>
                <c:pt idx="71">
                  <c:v>7.36</c:v>
                </c:pt>
                <c:pt idx="72">
                  <c:v>7.36</c:v>
                </c:pt>
                <c:pt idx="73">
                  <c:v>6.98</c:v>
                </c:pt>
                <c:pt idx="74">
                  <c:v>6.69</c:v>
                </c:pt>
                <c:pt idx="75">
                  <c:v>6.77</c:v>
                </c:pt>
                <c:pt idx="76">
                  <c:v>7.17</c:v>
                </c:pt>
                <c:pt idx="77">
                  <c:v>6.87</c:v>
                </c:pt>
              </c:numCache>
            </c:numRef>
          </c:val>
        </c:ser>
        <c:ser>
          <c:idx val="1"/>
          <c:order val="1"/>
          <c:tx>
            <c:strRef>
              <c:f>IPEStat!$D$7</c:f>
              <c:strCache>
                <c:ptCount val="1"/>
                <c:pt idx="0">
                  <c:v>Сер.час сеанс.(хв.)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IPEStat!$E$5:$CD$5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IPEStat!$E$7:$CD$7</c:f>
              <c:numCache>
                <c:formatCode>0.00</c:formatCode>
                <c:ptCount val="78"/>
                <c:pt idx="0">
                  <c:v>2.9833333333333334</c:v>
                </c:pt>
                <c:pt idx="1">
                  <c:v>3.3166666666666664</c:v>
                </c:pt>
                <c:pt idx="2">
                  <c:v>3.0166666666666666</c:v>
                </c:pt>
                <c:pt idx="3">
                  <c:v>2.6666666666666665</c:v>
                </c:pt>
                <c:pt idx="4">
                  <c:v>2.9333333333333336</c:v>
                </c:pt>
                <c:pt idx="5">
                  <c:v>2.6166666666666667</c:v>
                </c:pt>
                <c:pt idx="6">
                  <c:v>2.4333333333333336</c:v>
                </c:pt>
                <c:pt idx="7">
                  <c:v>2.3333333333333335</c:v>
                </c:pt>
                <c:pt idx="8">
                  <c:v>2.9833333333333334</c:v>
                </c:pt>
                <c:pt idx="9">
                  <c:v>3.65</c:v>
                </c:pt>
                <c:pt idx="10">
                  <c:v>2.7833333333333332</c:v>
                </c:pt>
                <c:pt idx="11">
                  <c:v>2.8833333333333333</c:v>
                </c:pt>
                <c:pt idx="12">
                  <c:v>2.6333333333333333</c:v>
                </c:pt>
                <c:pt idx="13">
                  <c:v>2.5666666666666664</c:v>
                </c:pt>
                <c:pt idx="14">
                  <c:v>3.0666666666666669</c:v>
                </c:pt>
                <c:pt idx="15">
                  <c:v>3.1666666666666665</c:v>
                </c:pt>
                <c:pt idx="16">
                  <c:v>3.8833333333333333</c:v>
                </c:pt>
                <c:pt idx="17">
                  <c:v>3.1333333333333333</c:v>
                </c:pt>
                <c:pt idx="18">
                  <c:v>3.1166666666666667</c:v>
                </c:pt>
                <c:pt idx="19">
                  <c:v>2.9666666666666668</c:v>
                </c:pt>
                <c:pt idx="20">
                  <c:v>2.6833333333333336</c:v>
                </c:pt>
                <c:pt idx="21">
                  <c:v>2.7833333333333332</c:v>
                </c:pt>
                <c:pt idx="22">
                  <c:v>2.7833333333333332</c:v>
                </c:pt>
                <c:pt idx="23">
                  <c:v>3.25</c:v>
                </c:pt>
                <c:pt idx="24">
                  <c:v>2.7166666666666668</c:v>
                </c:pt>
                <c:pt idx="25">
                  <c:v>2.9</c:v>
                </c:pt>
                <c:pt idx="26">
                  <c:v>2.2999999999999998</c:v>
                </c:pt>
                <c:pt idx="27">
                  <c:v>2.4666666666666668</c:v>
                </c:pt>
                <c:pt idx="28">
                  <c:v>2.3666666666666667</c:v>
                </c:pt>
                <c:pt idx="29">
                  <c:v>2.65</c:v>
                </c:pt>
                <c:pt idx="30">
                  <c:v>2.5833333333333335</c:v>
                </c:pt>
                <c:pt idx="31">
                  <c:v>2.6166666666666667</c:v>
                </c:pt>
                <c:pt idx="32">
                  <c:v>2.8333333333333335</c:v>
                </c:pt>
                <c:pt idx="33">
                  <c:v>2.4500000000000002</c:v>
                </c:pt>
                <c:pt idx="34">
                  <c:v>2.95</c:v>
                </c:pt>
                <c:pt idx="35">
                  <c:v>2.2166666666666668</c:v>
                </c:pt>
                <c:pt idx="36">
                  <c:v>2.65</c:v>
                </c:pt>
                <c:pt idx="37">
                  <c:v>2.7166666666666668</c:v>
                </c:pt>
                <c:pt idx="38">
                  <c:v>2.6</c:v>
                </c:pt>
                <c:pt idx="39">
                  <c:v>2.4500000000000002</c:v>
                </c:pt>
                <c:pt idx="40">
                  <c:v>2.1833333333333331</c:v>
                </c:pt>
                <c:pt idx="41">
                  <c:v>2.85</c:v>
                </c:pt>
                <c:pt idx="42">
                  <c:v>2.4500000000000002</c:v>
                </c:pt>
                <c:pt idx="43">
                  <c:v>2.4500000000000002</c:v>
                </c:pt>
                <c:pt idx="44">
                  <c:v>2.8</c:v>
                </c:pt>
                <c:pt idx="45">
                  <c:v>2.4333333333333336</c:v>
                </c:pt>
                <c:pt idx="46">
                  <c:v>2.5499999999999998</c:v>
                </c:pt>
                <c:pt idx="47">
                  <c:v>2.8833333333333333</c:v>
                </c:pt>
                <c:pt idx="48">
                  <c:v>2.1833333333333331</c:v>
                </c:pt>
                <c:pt idx="49">
                  <c:v>2.9333333333333336</c:v>
                </c:pt>
                <c:pt idx="50">
                  <c:v>2.1666666666666665</c:v>
                </c:pt>
                <c:pt idx="51">
                  <c:v>2.5</c:v>
                </c:pt>
                <c:pt idx="52">
                  <c:v>2.3333333333333335</c:v>
                </c:pt>
                <c:pt idx="53">
                  <c:v>2.4833333333333334</c:v>
                </c:pt>
                <c:pt idx="54">
                  <c:v>2.7166666666666668</c:v>
                </c:pt>
                <c:pt idx="55">
                  <c:v>2.9333333333333336</c:v>
                </c:pt>
                <c:pt idx="56">
                  <c:v>2.1833333333333331</c:v>
                </c:pt>
                <c:pt idx="57">
                  <c:v>2.7</c:v>
                </c:pt>
                <c:pt idx="58">
                  <c:v>2.8833333333333333</c:v>
                </c:pt>
                <c:pt idx="59">
                  <c:v>2.2666666666666666</c:v>
                </c:pt>
                <c:pt idx="60">
                  <c:v>2.7166666666666668</c:v>
                </c:pt>
                <c:pt idx="61">
                  <c:v>2.5666666666666664</c:v>
                </c:pt>
                <c:pt idx="62">
                  <c:v>2.7666666666666666</c:v>
                </c:pt>
                <c:pt idx="63">
                  <c:v>2.5</c:v>
                </c:pt>
                <c:pt idx="64">
                  <c:v>3.0833333333333335</c:v>
                </c:pt>
                <c:pt idx="65">
                  <c:v>2.6</c:v>
                </c:pt>
                <c:pt idx="66">
                  <c:v>3.0833333333333335</c:v>
                </c:pt>
                <c:pt idx="67">
                  <c:v>2.7666666666666666</c:v>
                </c:pt>
                <c:pt idx="68">
                  <c:v>2.9333333333333336</c:v>
                </c:pt>
                <c:pt idx="69">
                  <c:v>3.05</c:v>
                </c:pt>
                <c:pt idx="70">
                  <c:v>2.6166666666666667</c:v>
                </c:pt>
                <c:pt idx="71">
                  <c:v>2.9166666666666665</c:v>
                </c:pt>
                <c:pt idx="72">
                  <c:v>2.8666666666666667</c:v>
                </c:pt>
                <c:pt idx="73">
                  <c:v>2.5833333333333335</c:v>
                </c:pt>
                <c:pt idx="74">
                  <c:v>2.7666666666666666</c:v>
                </c:pt>
                <c:pt idx="75">
                  <c:v>2.9333333333333336</c:v>
                </c:pt>
                <c:pt idx="76">
                  <c:v>3.45</c:v>
                </c:pt>
                <c:pt idx="77">
                  <c:v>3.0166666666666666</c:v>
                </c:pt>
              </c:numCache>
            </c:numRef>
          </c:val>
        </c:ser>
        <c:marker val="1"/>
        <c:axId val="87646592"/>
        <c:axId val="87648128"/>
      </c:lineChart>
      <c:dateAx>
        <c:axId val="87646592"/>
        <c:scaling>
          <c:orientation val="minMax"/>
        </c:scaling>
        <c:axPos val="b"/>
        <c:numFmt formatCode="dd\.mm\.yy;@" sourceLinked="1"/>
        <c:tickLblPos val="nextTo"/>
        <c:crossAx val="87648128"/>
        <c:crosses val="autoZero"/>
        <c:auto val="1"/>
        <c:lblOffset val="100"/>
      </c:dateAx>
      <c:valAx>
        <c:axId val="87648128"/>
        <c:scaling>
          <c:orientation val="minMax"/>
        </c:scaling>
        <c:axPos val="l"/>
        <c:majorGridlines/>
        <c:numFmt formatCode="General" sourceLinked="1"/>
        <c:tickLblPos val="nextTo"/>
        <c:crossAx val="8764659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IPEStat!$D$17</c:f>
              <c:strCache>
                <c:ptCount val="1"/>
                <c:pt idx="0">
                  <c:v>Сеансів за місяць</c:v>
                </c:pt>
              </c:strCache>
            </c:strRef>
          </c:tx>
          <c:marker>
            <c:symbol val="none"/>
          </c:marker>
          <c:cat>
            <c:strRef>
              <c:f>IPEStat!$E$16:$P$16</c:f>
              <c:strCache>
                <c:ptCount val="12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</c:strCache>
            </c:strRef>
          </c:cat>
          <c:val>
            <c:numRef>
              <c:f>IPEStat!$E$17:$P$17</c:f>
              <c:numCache>
                <c:formatCode>General</c:formatCode>
                <c:ptCount val="12"/>
                <c:pt idx="0">
                  <c:v>3355</c:v>
                </c:pt>
                <c:pt idx="1">
                  <c:v>4350</c:v>
                </c:pt>
                <c:pt idx="2">
                  <c:v>3894</c:v>
                </c:pt>
                <c:pt idx="3">
                  <c:v>3985</c:v>
                </c:pt>
                <c:pt idx="4">
                  <c:v>5476</c:v>
                </c:pt>
                <c:pt idx="5">
                  <c:v>9180</c:v>
                </c:pt>
                <c:pt idx="6">
                  <c:v>4959</c:v>
                </c:pt>
                <c:pt idx="7">
                  <c:v>4568</c:v>
                </c:pt>
                <c:pt idx="8">
                  <c:v>3604</c:v>
                </c:pt>
                <c:pt idx="9">
                  <c:v>3678</c:v>
                </c:pt>
                <c:pt idx="10">
                  <c:v>2499</c:v>
                </c:pt>
                <c:pt idx="11">
                  <c:v>3215</c:v>
                </c:pt>
              </c:numCache>
            </c:numRef>
          </c:val>
        </c:ser>
        <c:ser>
          <c:idx val="1"/>
          <c:order val="1"/>
          <c:tx>
            <c:strRef>
              <c:f>IPEStat!$D$18</c:f>
              <c:strCache>
                <c:ptCount val="1"/>
                <c:pt idx="0">
                  <c:v>Відвідувачів на місяць</c:v>
                </c:pt>
              </c:strCache>
            </c:strRef>
          </c:tx>
          <c:marker>
            <c:symbol val="none"/>
          </c:marker>
          <c:cat>
            <c:strRef>
              <c:f>IPEStat!$E$16:$P$16</c:f>
              <c:strCache>
                <c:ptCount val="12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</c:strCache>
            </c:strRef>
          </c:cat>
          <c:val>
            <c:numRef>
              <c:f>IPEStat!$E$18:$P$18</c:f>
              <c:numCache>
                <c:formatCode>General</c:formatCode>
                <c:ptCount val="12"/>
                <c:pt idx="0">
                  <c:v>2504</c:v>
                </c:pt>
                <c:pt idx="1">
                  <c:v>3004</c:v>
                </c:pt>
                <c:pt idx="2">
                  <c:v>2612</c:v>
                </c:pt>
                <c:pt idx="3">
                  <c:v>2733</c:v>
                </c:pt>
                <c:pt idx="4">
                  <c:v>3718</c:v>
                </c:pt>
                <c:pt idx="5">
                  <c:v>5698</c:v>
                </c:pt>
                <c:pt idx="6">
                  <c:v>3510</c:v>
                </c:pt>
                <c:pt idx="7">
                  <c:v>3360</c:v>
                </c:pt>
                <c:pt idx="8">
                  <c:v>2782</c:v>
                </c:pt>
                <c:pt idx="9">
                  <c:v>2870</c:v>
                </c:pt>
                <c:pt idx="10">
                  <c:v>1981</c:v>
                </c:pt>
                <c:pt idx="11">
                  <c:v>2587</c:v>
                </c:pt>
              </c:numCache>
            </c:numRef>
          </c:val>
        </c:ser>
        <c:marker val="1"/>
        <c:axId val="94386432"/>
        <c:axId val="94396416"/>
      </c:lineChart>
      <c:catAx>
        <c:axId val="94386432"/>
        <c:scaling>
          <c:orientation val="minMax"/>
        </c:scaling>
        <c:axPos val="b"/>
        <c:tickLblPos val="nextTo"/>
        <c:crossAx val="94396416"/>
        <c:crosses val="autoZero"/>
        <c:auto val="1"/>
        <c:lblAlgn val="ctr"/>
        <c:lblOffset val="100"/>
      </c:catAx>
      <c:valAx>
        <c:axId val="94396416"/>
        <c:scaling>
          <c:orientation val="minMax"/>
        </c:scaling>
        <c:axPos val="l"/>
        <c:majorGridlines/>
        <c:numFmt formatCode="General" sourceLinked="1"/>
        <c:tickLblPos val="nextTo"/>
        <c:crossAx val="94386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IPEStat!$D$20</c:f>
              <c:strCache>
                <c:ptCount val="1"/>
                <c:pt idx="0">
                  <c:v>Сер.кільк.стор./сеанс</c:v>
                </c:pt>
              </c:strCache>
            </c:strRef>
          </c:tx>
          <c:marker>
            <c:symbol val="none"/>
          </c:marker>
          <c:cat>
            <c:strRef>
              <c:f>IPEStat!$E$19:$P$19</c:f>
              <c:strCache>
                <c:ptCount val="12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</c:strCache>
            </c:strRef>
          </c:cat>
          <c:val>
            <c:numRef>
              <c:f>IPEStat!$E$20:$P$20</c:f>
              <c:numCache>
                <c:formatCode>General</c:formatCode>
                <c:ptCount val="12"/>
                <c:pt idx="0">
                  <c:v>7.97</c:v>
                </c:pt>
                <c:pt idx="1">
                  <c:v>7.42</c:v>
                </c:pt>
                <c:pt idx="2">
                  <c:v>7.81</c:v>
                </c:pt>
                <c:pt idx="3">
                  <c:v>7.95</c:v>
                </c:pt>
                <c:pt idx="4">
                  <c:v>7.61</c:v>
                </c:pt>
                <c:pt idx="5">
                  <c:v>7.55</c:v>
                </c:pt>
                <c:pt idx="6">
                  <c:v>7.13</c:v>
                </c:pt>
                <c:pt idx="7">
                  <c:v>6.96</c:v>
                </c:pt>
                <c:pt idx="8" formatCode="0.00">
                  <c:v>7.53</c:v>
                </c:pt>
                <c:pt idx="9">
                  <c:v>8.01</c:v>
                </c:pt>
                <c:pt idx="10">
                  <c:v>7.73</c:v>
                </c:pt>
                <c:pt idx="11">
                  <c:v>7.58</c:v>
                </c:pt>
              </c:numCache>
            </c:numRef>
          </c:val>
        </c:ser>
        <c:ser>
          <c:idx val="1"/>
          <c:order val="1"/>
          <c:tx>
            <c:strRef>
              <c:f>IPEStat!$D$21</c:f>
              <c:strCache>
                <c:ptCount val="1"/>
                <c:pt idx="0">
                  <c:v>Сер.час сеанс.(хв.)</c:v>
                </c:pt>
              </c:strCache>
            </c:strRef>
          </c:tx>
          <c:marker>
            <c:symbol val="none"/>
          </c:marker>
          <c:cat>
            <c:strRef>
              <c:f>IPEStat!$E$19:$P$19</c:f>
              <c:strCache>
                <c:ptCount val="12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</c:strCache>
            </c:strRef>
          </c:cat>
          <c:val>
            <c:numRef>
              <c:f>IPEStat!$E$21:$P$21</c:f>
              <c:numCache>
                <c:formatCode>0.00</c:formatCode>
                <c:ptCount val="12"/>
                <c:pt idx="0">
                  <c:v>3.05</c:v>
                </c:pt>
                <c:pt idx="1">
                  <c:v>2.5333333333333332</c:v>
                </c:pt>
                <c:pt idx="2">
                  <c:v>3.0833333333333335</c:v>
                </c:pt>
                <c:pt idx="3">
                  <c:v>3.2666666666666666</c:v>
                </c:pt>
                <c:pt idx="4">
                  <c:v>2.95</c:v>
                </c:pt>
                <c:pt idx="5">
                  <c:v>2.9166666666666665</c:v>
                </c:pt>
                <c:pt idx="6">
                  <c:v>2.4333333333333336</c:v>
                </c:pt>
                <c:pt idx="7">
                  <c:v>2.6166666666666667</c:v>
                </c:pt>
                <c:pt idx="8">
                  <c:v>2.6333333333333333</c:v>
                </c:pt>
                <c:pt idx="9">
                  <c:v>2.4833333333333334</c:v>
                </c:pt>
                <c:pt idx="10">
                  <c:v>3.55</c:v>
                </c:pt>
                <c:pt idx="11">
                  <c:v>2.5</c:v>
                </c:pt>
              </c:numCache>
            </c:numRef>
          </c:val>
        </c:ser>
        <c:marker val="1"/>
        <c:axId val="94416896"/>
        <c:axId val="94418432"/>
      </c:lineChart>
      <c:catAx>
        <c:axId val="94416896"/>
        <c:scaling>
          <c:orientation val="minMax"/>
        </c:scaling>
        <c:axPos val="b"/>
        <c:tickLblPos val="nextTo"/>
        <c:crossAx val="94418432"/>
        <c:crosses val="autoZero"/>
        <c:auto val="1"/>
        <c:lblAlgn val="ctr"/>
        <c:lblOffset val="100"/>
      </c:catAx>
      <c:valAx>
        <c:axId val="94418432"/>
        <c:scaling>
          <c:orientation val="minMax"/>
        </c:scaling>
        <c:axPos val="l"/>
        <c:majorGridlines/>
        <c:numFmt formatCode="General" sourceLinked="1"/>
        <c:tickLblPos val="nextTo"/>
        <c:crossAx val="944168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IPEStat!$D$3</c:f>
              <c:strCache>
                <c:ptCount val="1"/>
                <c:pt idx="0">
                  <c:v>Сеансів за тиждень</c:v>
                </c:pt>
              </c:strCache>
            </c:strRef>
          </c:tx>
          <c:marker>
            <c:symbol val="none"/>
          </c:marker>
          <c:cat>
            <c:numRef>
              <c:f>IPEStat!$E$2:$AT$2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IPEStat!$E$3:$AT$3</c:f>
              <c:numCache>
                <c:formatCode>0_ ;\-0\ </c:formatCode>
                <c:ptCount val="42"/>
                <c:pt idx="0" formatCode="0">
                  <c:v>952</c:v>
                </c:pt>
                <c:pt idx="1">
                  <c:v>1000</c:v>
                </c:pt>
                <c:pt idx="2" formatCode="0">
                  <c:v>748</c:v>
                </c:pt>
                <c:pt idx="3" formatCode="0">
                  <c:v>894</c:v>
                </c:pt>
                <c:pt idx="4" formatCode="0">
                  <c:v>809</c:v>
                </c:pt>
                <c:pt idx="5" formatCode="0">
                  <c:v>1080</c:v>
                </c:pt>
                <c:pt idx="6" formatCode="0">
                  <c:v>1032</c:v>
                </c:pt>
                <c:pt idx="7" formatCode="0">
                  <c:v>1074</c:v>
                </c:pt>
                <c:pt idx="8" formatCode="0">
                  <c:v>964</c:v>
                </c:pt>
                <c:pt idx="9" formatCode="0">
                  <c:v>1004</c:v>
                </c:pt>
                <c:pt idx="10" formatCode="0">
                  <c:v>898</c:v>
                </c:pt>
                <c:pt idx="11" formatCode="0">
                  <c:v>859</c:v>
                </c:pt>
                <c:pt idx="12" formatCode="0">
                  <c:v>456</c:v>
                </c:pt>
                <c:pt idx="13" formatCode="0">
                  <c:v>584</c:v>
                </c:pt>
                <c:pt idx="14" formatCode="0">
                  <c:v>1068</c:v>
                </c:pt>
                <c:pt idx="15" formatCode="0">
                  <c:v>1131</c:v>
                </c:pt>
                <c:pt idx="16" formatCode="0">
                  <c:v>1154</c:v>
                </c:pt>
                <c:pt idx="17" formatCode="0">
                  <c:v>1266</c:v>
                </c:pt>
                <c:pt idx="18" formatCode="0">
                  <c:v>1295</c:v>
                </c:pt>
                <c:pt idx="19" formatCode="General">
                  <c:v>1256</c:v>
                </c:pt>
                <c:pt idx="20" formatCode="General">
                  <c:v>1366</c:v>
                </c:pt>
                <c:pt idx="21" formatCode="General">
                  <c:v>2211</c:v>
                </c:pt>
                <c:pt idx="22" formatCode="General">
                  <c:v>2094</c:v>
                </c:pt>
                <c:pt idx="23" formatCode="General">
                  <c:v>2032</c:v>
                </c:pt>
                <c:pt idx="24" formatCode="General">
                  <c:v>1966</c:v>
                </c:pt>
                <c:pt idx="25" formatCode="General">
                  <c:v>1644</c:v>
                </c:pt>
                <c:pt idx="26" formatCode="General">
                  <c:v>1311</c:v>
                </c:pt>
                <c:pt idx="27" formatCode="General">
                  <c:v>1187</c:v>
                </c:pt>
                <c:pt idx="28" formatCode="General">
                  <c:v>837</c:v>
                </c:pt>
                <c:pt idx="29" formatCode="General">
                  <c:v>1030</c:v>
                </c:pt>
                <c:pt idx="30" formatCode="General">
                  <c:v>1354</c:v>
                </c:pt>
                <c:pt idx="31" formatCode="General">
                  <c:v>1170</c:v>
                </c:pt>
                <c:pt idx="32" formatCode="General">
                  <c:v>960</c:v>
                </c:pt>
                <c:pt idx="33" formatCode="General">
                  <c:v>865</c:v>
                </c:pt>
                <c:pt idx="34" formatCode="General">
                  <c:v>751</c:v>
                </c:pt>
                <c:pt idx="35" formatCode="General">
                  <c:v>821</c:v>
                </c:pt>
                <c:pt idx="36" formatCode="General">
                  <c:v>767</c:v>
                </c:pt>
                <c:pt idx="37" formatCode="General">
                  <c:v>827</c:v>
                </c:pt>
                <c:pt idx="38" formatCode="General">
                  <c:v>830</c:v>
                </c:pt>
                <c:pt idx="39" formatCode="General">
                  <c:v>897</c:v>
                </c:pt>
                <c:pt idx="40" formatCode="General">
                  <c:v>941</c:v>
                </c:pt>
                <c:pt idx="41" formatCode="General">
                  <c:v>854</c:v>
                </c:pt>
              </c:numCache>
            </c:numRef>
          </c:val>
        </c:ser>
        <c:ser>
          <c:idx val="1"/>
          <c:order val="1"/>
          <c:tx>
            <c:strRef>
              <c:f>IPEStat!$D$4</c:f>
              <c:strCache>
                <c:ptCount val="1"/>
                <c:pt idx="0">
                  <c:v>Відвідувачів на тиждень</c:v>
                </c:pt>
              </c:strCache>
            </c:strRef>
          </c:tx>
          <c:marker>
            <c:symbol val="none"/>
          </c:marker>
          <c:cat>
            <c:numRef>
              <c:f>IPEStat!$E$2:$AT$2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IPEStat!$E$4:$AT$4</c:f>
              <c:numCache>
                <c:formatCode>General</c:formatCode>
                <c:ptCount val="42"/>
                <c:pt idx="0">
                  <c:v>798</c:v>
                </c:pt>
                <c:pt idx="1">
                  <c:v>776</c:v>
                </c:pt>
                <c:pt idx="2">
                  <c:v>565</c:v>
                </c:pt>
                <c:pt idx="3">
                  <c:v>698</c:v>
                </c:pt>
                <c:pt idx="4">
                  <c:v>630</c:v>
                </c:pt>
                <c:pt idx="5">
                  <c:v>773</c:v>
                </c:pt>
                <c:pt idx="6">
                  <c:v>760</c:v>
                </c:pt>
                <c:pt idx="7">
                  <c:v>793</c:v>
                </c:pt>
                <c:pt idx="8">
                  <c:v>710</c:v>
                </c:pt>
                <c:pt idx="9">
                  <c:v>724</c:v>
                </c:pt>
                <c:pt idx="10">
                  <c:v>665</c:v>
                </c:pt>
                <c:pt idx="11">
                  <c:v>634</c:v>
                </c:pt>
                <c:pt idx="12">
                  <c:v>304</c:v>
                </c:pt>
                <c:pt idx="13">
                  <c:v>444</c:v>
                </c:pt>
                <c:pt idx="14">
                  <c:v>806</c:v>
                </c:pt>
                <c:pt idx="15">
                  <c:v>811</c:v>
                </c:pt>
                <c:pt idx="16">
                  <c:v>852</c:v>
                </c:pt>
                <c:pt idx="17">
                  <c:v>925</c:v>
                </c:pt>
                <c:pt idx="18">
                  <c:v>952</c:v>
                </c:pt>
                <c:pt idx="19">
                  <c:v>920</c:v>
                </c:pt>
                <c:pt idx="20">
                  <c:v>1019</c:v>
                </c:pt>
                <c:pt idx="21">
                  <c:v>1621</c:v>
                </c:pt>
                <c:pt idx="22">
                  <c:v>1467</c:v>
                </c:pt>
                <c:pt idx="23">
                  <c:v>1398</c:v>
                </c:pt>
                <c:pt idx="24">
                  <c:v>1370</c:v>
                </c:pt>
                <c:pt idx="25">
                  <c:v>1191</c:v>
                </c:pt>
                <c:pt idx="26">
                  <c:v>1015</c:v>
                </c:pt>
                <c:pt idx="27">
                  <c:v>862</c:v>
                </c:pt>
                <c:pt idx="28">
                  <c:v>650</c:v>
                </c:pt>
                <c:pt idx="29">
                  <c:v>799</c:v>
                </c:pt>
                <c:pt idx="30">
                  <c:v>1010</c:v>
                </c:pt>
                <c:pt idx="31">
                  <c:v>872</c:v>
                </c:pt>
                <c:pt idx="32">
                  <c:v>789</c:v>
                </c:pt>
                <c:pt idx="33">
                  <c:v>710</c:v>
                </c:pt>
                <c:pt idx="34">
                  <c:v>623</c:v>
                </c:pt>
                <c:pt idx="35">
                  <c:v>676</c:v>
                </c:pt>
                <c:pt idx="36">
                  <c:v>623</c:v>
                </c:pt>
                <c:pt idx="37">
                  <c:v>667</c:v>
                </c:pt>
                <c:pt idx="38">
                  <c:v>693</c:v>
                </c:pt>
                <c:pt idx="39">
                  <c:v>731</c:v>
                </c:pt>
                <c:pt idx="40">
                  <c:v>806</c:v>
                </c:pt>
                <c:pt idx="41">
                  <c:v>692</c:v>
                </c:pt>
              </c:numCache>
            </c:numRef>
          </c:val>
        </c:ser>
        <c:marker val="1"/>
        <c:axId val="95570944"/>
        <c:axId val="95580928"/>
      </c:lineChart>
      <c:dateAx>
        <c:axId val="95570944"/>
        <c:scaling>
          <c:orientation val="minMax"/>
        </c:scaling>
        <c:axPos val="b"/>
        <c:numFmt formatCode="dd\.mm\.yy;@" sourceLinked="1"/>
        <c:tickLblPos val="nextTo"/>
        <c:crossAx val="95580928"/>
        <c:crosses val="autoZero"/>
        <c:auto val="1"/>
        <c:lblOffset val="100"/>
      </c:dateAx>
      <c:valAx>
        <c:axId val="95580928"/>
        <c:scaling>
          <c:orientation val="minMax"/>
        </c:scaling>
        <c:axPos val="l"/>
        <c:majorGridlines/>
        <c:numFmt formatCode="0" sourceLinked="1"/>
        <c:tickLblPos val="nextTo"/>
        <c:crossAx val="955709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IPEStat!$D$6</c:f>
              <c:strCache>
                <c:ptCount val="1"/>
                <c:pt idx="0">
                  <c:v>Сер.кільк.стор./сеанс</c:v>
                </c:pt>
              </c:strCache>
            </c:strRef>
          </c:tx>
          <c:marker>
            <c:symbol val="none"/>
          </c:marker>
          <c:cat>
            <c:numRef>
              <c:f>IPEStat!$E$5:$AT$5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IPEStat!$E$6:$AT$6</c:f>
              <c:numCache>
                <c:formatCode>General</c:formatCode>
                <c:ptCount val="42"/>
                <c:pt idx="0">
                  <c:v>7.31</c:v>
                </c:pt>
                <c:pt idx="1">
                  <c:v>8.25</c:v>
                </c:pt>
                <c:pt idx="2">
                  <c:v>8.33</c:v>
                </c:pt>
                <c:pt idx="3">
                  <c:v>7.95</c:v>
                </c:pt>
                <c:pt idx="4">
                  <c:v>7.91</c:v>
                </c:pt>
                <c:pt idx="5">
                  <c:v>7.44</c:v>
                </c:pt>
                <c:pt idx="6">
                  <c:v>7.57</c:v>
                </c:pt>
                <c:pt idx="7">
                  <c:v>6.87</c:v>
                </c:pt>
                <c:pt idx="8">
                  <c:v>7.8</c:v>
                </c:pt>
                <c:pt idx="9">
                  <c:v>8.3800000000000008</c:v>
                </c:pt>
                <c:pt idx="10">
                  <c:v>7.33</c:v>
                </c:pt>
                <c:pt idx="11" formatCode="0.00">
                  <c:v>7.94</c:v>
                </c:pt>
                <c:pt idx="12" formatCode="0.00">
                  <c:v>7.4</c:v>
                </c:pt>
                <c:pt idx="13" formatCode="0.00">
                  <c:v>7.38</c:v>
                </c:pt>
                <c:pt idx="14" formatCode="0.00">
                  <c:v>7.88</c:v>
                </c:pt>
                <c:pt idx="15" formatCode="0.00">
                  <c:v>7.63</c:v>
                </c:pt>
                <c:pt idx="16" formatCode="0.00">
                  <c:v>8.34</c:v>
                </c:pt>
                <c:pt idx="17" formatCode="0.00">
                  <c:v>7.73</c:v>
                </c:pt>
                <c:pt idx="18" formatCode="0.00">
                  <c:v>7.58</c:v>
                </c:pt>
                <c:pt idx="19" formatCode="0.00">
                  <c:v>8.02</c:v>
                </c:pt>
                <c:pt idx="20" formatCode="0.00">
                  <c:v>7.33</c:v>
                </c:pt>
                <c:pt idx="21" formatCode="0.00">
                  <c:v>7.57</c:v>
                </c:pt>
                <c:pt idx="22" formatCode="0.00">
                  <c:v>7.35</c:v>
                </c:pt>
                <c:pt idx="23" formatCode="0.00">
                  <c:v>7.66</c:v>
                </c:pt>
                <c:pt idx="24" formatCode="0.00">
                  <c:v>7.41</c:v>
                </c:pt>
                <c:pt idx="25" formatCode="0.00">
                  <c:v>7.5</c:v>
                </c:pt>
                <c:pt idx="26" formatCode="0.00">
                  <c:v>7.17</c:v>
                </c:pt>
                <c:pt idx="27" formatCode="0.00">
                  <c:v>7.19</c:v>
                </c:pt>
                <c:pt idx="28" formatCode="0.00">
                  <c:v>7.26</c:v>
                </c:pt>
                <c:pt idx="29" formatCode="0.00">
                  <c:v>7.03</c:v>
                </c:pt>
                <c:pt idx="30" formatCode="0.00">
                  <c:v>6.94</c:v>
                </c:pt>
                <c:pt idx="31" formatCode="0.00">
                  <c:v>6.77</c:v>
                </c:pt>
                <c:pt idx="32" formatCode="0.00">
                  <c:v>7.12</c:v>
                </c:pt>
                <c:pt idx="33" formatCode="0.00">
                  <c:v>7.12</c:v>
                </c:pt>
                <c:pt idx="34" formatCode="0.00">
                  <c:v>7.39</c:v>
                </c:pt>
                <c:pt idx="35" formatCode="0.00">
                  <c:v>7.29</c:v>
                </c:pt>
                <c:pt idx="36" formatCode="0.00">
                  <c:v>7.33</c:v>
                </c:pt>
                <c:pt idx="37" formatCode="0.00">
                  <c:v>7.38</c:v>
                </c:pt>
                <c:pt idx="38" formatCode="0.00">
                  <c:v>8.25</c:v>
                </c:pt>
                <c:pt idx="39" formatCode="0.00">
                  <c:v>8.2100000000000009</c:v>
                </c:pt>
                <c:pt idx="40" formatCode="0.00">
                  <c:v>7.53</c:v>
                </c:pt>
                <c:pt idx="41" formatCode="0.00">
                  <c:v>8.42</c:v>
                </c:pt>
              </c:numCache>
            </c:numRef>
          </c:val>
        </c:ser>
        <c:ser>
          <c:idx val="1"/>
          <c:order val="1"/>
          <c:tx>
            <c:strRef>
              <c:f>IPEStat!$D$7</c:f>
              <c:strCache>
                <c:ptCount val="1"/>
                <c:pt idx="0">
                  <c:v>Сер.час сеанс.(хв.)</c:v>
                </c:pt>
              </c:strCache>
            </c:strRef>
          </c:tx>
          <c:marker>
            <c:symbol val="none"/>
          </c:marker>
          <c:cat>
            <c:numRef>
              <c:f>IPEStat!$E$5:$AT$5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IPEStat!$E$7:$AT$7</c:f>
              <c:numCache>
                <c:formatCode>0.00</c:formatCode>
                <c:ptCount val="42"/>
                <c:pt idx="0">
                  <c:v>2.9833333333333334</c:v>
                </c:pt>
                <c:pt idx="1">
                  <c:v>3.3166666666666664</c:v>
                </c:pt>
                <c:pt idx="2">
                  <c:v>3.0166666666666666</c:v>
                </c:pt>
                <c:pt idx="3">
                  <c:v>2.6666666666666665</c:v>
                </c:pt>
                <c:pt idx="4">
                  <c:v>2.9333333333333336</c:v>
                </c:pt>
                <c:pt idx="5">
                  <c:v>2.6166666666666667</c:v>
                </c:pt>
                <c:pt idx="6">
                  <c:v>2.4333333333333336</c:v>
                </c:pt>
                <c:pt idx="7">
                  <c:v>2.3333333333333335</c:v>
                </c:pt>
                <c:pt idx="8">
                  <c:v>2.9833333333333334</c:v>
                </c:pt>
                <c:pt idx="9">
                  <c:v>3.65</c:v>
                </c:pt>
                <c:pt idx="10">
                  <c:v>2.7833333333333332</c:v>
                </c:pt>
                <c:pt idx="11">
                  <c:v>2.8833333333333333</c:v>
                </c:pt>
                <c:pt idx="12">
                  <c:v>2.6333333333333333</c:v>
                </c:pt>
                <c:pt idx="13">
                  <c:v>2.5666666666666664</c:v>
                </c:pt>
                <c:pt idx="14">
                  <c:v>3.0666666666666669</c:v>
                </c:pt>
                <c:pt idx="15">
                  <c:v>3.1666666666666665</c:v>
                </c:pt>
                <c:pt idx="16">
                  <c:v>3.8833333333333333</c:v>
                </c:pt>
                <c:pt idx="17">
                  <c:v>3.1333333333333333</c:v>
                </c:pt>
                <c:pt idx="18">
                  <c:v>3.1166666666666667</c:v>
                </c:pt>
                <c:pt idx="19">
                  <c:v>2.9666666666666668</c:v>
                </c:pt>
                <c:pt idx="20">
                  <c:v>2.6833333333333336</c:v>
                </c:pt>
                <c:pt idx="21">
                  <c:v>2.7833333333333332</c:v>
                </c:pt>
                <c:pt idx="22">
                  <c:v>2.7833333333333332</c:v>
                </c:pt>
                <c:pt idx="23">
                  <c:v>3.25</c:v>
                </c:pt>
                <c:pt idx="24">
                  <c:v>2.7166666666666668</c:v>
                </c:pt>
                <c:pt idx="25">
                  <c:v>2.9</c:v>
                </c:pt>
                <c:pt idx="26">
                  <c:v>2.2999999999999998</c:v>
                </c:pt>
                <c:pt idx="27">
                  <c:v>2.4666666666666668</c:v>
                </c:pt>
                <c:pt idx="28">
                  <c:v>2.3666666666666667</c:v>
                </c:pt>
                <c:pt idx="29">
                  <c:v>2.65</c:v>
                </c:pt>
                <c:pt idx="30">
                  <c:v>2.5833333333333335</c:v>
                </c:pt>
                <c:pt idx="31">
                  <c:v>2.6166666666666667</c:v>
                </c:pt>
                <c:pt idx="32">
                  <c:v>2.8333333333333335</c:v>
                </c:pt>
                <c:pt idx="33">
                  <c:v>2.4500000000000002</c:v>
                </c:pt>
                <c:pt idx="34">
                  <c:v>2.95</c:v>
                </c:pt>
                <c:pt idx="35">
                  <c:v>2.2166666666666668</c:v>
                </c:pt>
                <c:pt idx="36">
                  <c:v>2.65</c:v>
                </c:pt>
                <c:pt idx="37">
                  <c:v>2.7166666666666668</c:v>
                </c:pt>
                <c:pt idx="38">
                  <c:v>2.6</c:v>
                </c:pt>
                <c:pt idx="39">
                  <c:v>2.4500000000000002</c:v>
                </c:pt>
                <c:pt idx="40">
                  <c:v>2.1833333333333331</c:v>
                </c:pt>
                <c:pt idx="41">
                  <c:v>2.85</c:v>
                </c:pt>
              </c:numCache>
            </c:numRef>
          </c:val>
        </c:ser>
        <c:marker val="1"/>
        <c:axId val="95610752"/>
        <c:axId val="95612288"/>
      </c:lineChart>
      <c:dateAx>
        <c:axId val="95610752"/>
        <c:scaling>
          <c:orientation val="minMax"/>
        </c:scaling>
        <c:axPos val="b"/>
        <c:numFmt formatCode="dd\.mm\.yy;@" sourceLinked="1"/>
        <c:tickLblPos val="nextTo"/>
        <c:crossAx val="95612288"/>
        <c:crosses val="autoZero"/>
        <c:auto val="1"/>
        <c:lblOffset val="100"/>
      </c:dateAx>
      <c:valAx>
        <c:axId val="95612288"/>
        <c:scaling>
          <c:orientation val="minMax"/>
        </c:scaling>
        <c:axPos val="l"/>
        <c:majorGridlines/>
        <c:numFmt formatCode="General" sourceLinked="1"/>
        <c:tickLblPos val="nextTo"/>
        <c:crossAx val="95610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54429</xdr:colOff>
      <xdr:row>26</xdr:row>
      <xdr:rowOff>45357</xdr:rowOff>
    </xdr:from>
    <xdr:to>
      <xdr:col>7</xdr:col>
      <xdr:colOff>371929</xdr:colOff>
      <xdr:row>41</xdr:row>
      <xdr:rowOff>70303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45357</xdr:colOff>
      <xdr:row>42</xdr:row>
      <xdr:rowOff>72572</xdr:rowOff>
    </xdr:from>
    <xdr:to>
      <xdr:col>7</xdr:col>
      <xdr:colOff>362857</xdr:colOff>
      <xdr:row>57</xdr:row>
      <xdr:rowOff>97518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-1</xdr:colOff>
      <xdr:row>59</xdr:row>
      <xdr:rowOff>0</xdr:rowOff>
    </xdr:from>
    <xdr:to>
      <xdr:col>11</xdr:col>
      <xdr:colOff>45357</xdr:colOff>
      <xdr:row>79</xdr:row>
      <xdr:rowOff>27215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-1</xdr:colOff>
      <xdr:row>92</xdr:row>
      <xdr:rowOff>0</xdr:rowOff>
    </xdr:from>
    <xdr:to>
      <xdr:col>11</xdr:col>
      <xdr:colOff>72570</xdr:colOff>
      <xdr:row>113</xdr:row>
      <xdr:rowOff>45357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444500</xdr:colOff>
      <xdr:row>26</xdr:row>
      <xdr:rowOff>238125</xdr:rowOff>
    </xdr:from>
    <xdr:to>
      <xdr:col>20</xdr:col>
      <xdr:colOff>190500</xdr:colOff>
      <xdr:row>40</xdr:row>
      <xdr:rowOff>63500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42</xdr:row>
      <xdr:rowOff>111125</xdr:rowOff>
    </xdr:from>
    <xdr:to>
      <xdr:col>20</xdr:col>
      <xdr:colOff>349250</xdr:colOff>
      <xdr:row>57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111125</xdr:colOff>
      <xdr:row>62</xdr:row>
      <xdr:rowOff>15875</xdr:rowOff>
    </xdr:from>
    <xdr:to>
      <xdr:col>20</xdr:col>
      <xdr:colOff>460375</xdr:colOff>
      <xdr:row>76</xdr:row>
      <xdr:rowOff>95250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79375</xdr:colOff>
      <xdr:row>79</xdr:row>
      <xdr:rowOff>111125</xdr:rowOff>
    </xdr:from>
    <xdr:to>
      <xdr:col>20</xdr:col>
      <xdr:colOff>428625</xdr:colOff>
      <xdr:row>94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pe.univ.kiev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33"/>
  <sheetViews>
    <sheetView tabSelected="1" zoomScale="70" zoomScaleNormal="70" workbookViewId="0">
      <selection activeCell="N57" sqref="N57"/>
    </sheetView>
  </sheetViews>
  <sheetFormatPr defaultRowHeight="15"/>
  <cols>
    <col min="2" max="2" width="4.28515625" customWidth="1"/>
    <col min="3" max="3" width="24.7109375" customWidth="1"/>
    <col min="5" max="5" width="9.85546875" bestFit="1" customWidth="1"/>
    <col min="6" max="6" width="10.140625" customWidth="1"/>
  </cols>
  <sheetData>
    <row r="1" spans="3:15" s="11" customFormat="1" ht="18">
      <c r="C1" s="9"/>
      <c r="D1" s="10"/>
      <c r="E1" s="69" t="s">
        <v>0</v>
      </c>
      <c r="F1" s="69"/>
      <c r="G1" s="69"/>
      <c r="H1" s="69"/>
      <c r="I1" s="69"/>
      <c r="J1" s="69"/>
      <c r="K1" s="69"/>
      <c r="L1" s="9"/>
      <c r="M1" s="9"/>
      <c r="N1" s="9"/>
      <c r="O1" s="9"/>
    </row>
    <row r="2" spans="3:15" ht="18.75">
      <c r="C2" s="1"/>
      <c r="D2" s="2"/>
      <c r="E2" s="70" t="s">
        <v>1</v>
      </c>
      <c r="F2" s="70"/>
      <c r="G2" s="70"/>
      <c r="H2" s="70"/>
      <c r="I2" s="70"/>
      <c r="J2" s="70"/>
      <c r="K2" s="70"/>
    </row>
    <row r="3" spans="3:15" ht="18.75">
      <c r="C3" s="1"/>
      <c r="D3" s="2"/>
      <c r="E3" s="70" t="s">
        <v>2</v>
      </c>
      <c r="F3" s="70"/>
      <c r="G3" s="70"/>
      <c r="H3" s="70"/>
      <c r="I3" s="70"/>
      <c r="J3" s="70"/>
      <c r="K3" s="70"/>
      <c r="L3" s="1"/>
      <c r="M3" s="1"/>
      <c r="N3" s="1"/>
      <c r="O3" s="1"/>
    </row>
    <row r="4" spans="3:15" ht="18.75">
      <c r="C4" s="1"/>
      <c r="D4" s="2"/>
      <c r="E4" s="70" t="s">
        <v>3</v>
      </c>
      <c r="F4" s="70"/>
      <c r="G4" s="70"/>
      <c r="H4" s="70"/>
      <c r="I4" s="70"/>
      <c r="J4" s="70"/>
      <c r="K4" s="70"/>
      <c r="L4" s="1"/>
      <c r="M4" s="1"/>
      <c r="N4" s="1"/>
      <c r="O4" s="1"/>
    </row>
    <row r="5" spans="3:15">
      <c r="C5" s="1"/>
      <c r="D5" s="2"/>
      <c r="E5" s="71" t="s">
        <v>4</v>
      </c>
      <c r="F5" s="71"/>
      <c r="G5" s="71"/>
      <c r="H5" s="71"/>
      <c r="I5" s="71"/>
      <c r="J5" s="71"/>
      <c r="K5" s="71"/>
      <c r="L5" s="1"/>
      <c r="M5" s="1"/>
      <c r="N5" s="1"/>
      <c r="O5" s="1"/>
    </row>
    <row r="6" spans="3:15"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ht="15.75" thickBot="1"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ht="15.75" thickBot="1">
      <c r="C9" s="4"/>
      <c r="D9" s="64"/>
      <c r="E9" s="67" t="s">
        <v>43</v>
      </c>
      <c r="F9" s="67"/>
      <c r="G9" s="68"/>
      <c r="H9" s="1"/>
      <c r="I9" s="1"/>
      <c r="J9" s="1"/>
      <c r="K9" s="1"/>
      <c r="L9" s="1"/>
      <c r="M9" s="1"/>
      <c r="N9" s="1"/>
      <c r="O9" s="1"/>
    </row>
    <row r="10" spans="3:15" ht="15.75" thickBot="1">
      <c r="C10" s="5"/>
      <c r="D10" s="66" t="s">
        <v>5</v>
      </c>
      <c r="E10" s="6" t="s">
        <v>44</v>
      </c>
      <c r="F10" s="6" t="s">
        <v>45</v>
      </c>
      <c r="G10" s="6" t="s">
        <v>46</v>
      </c>
      <c r="H10" s="1"/>
      <c r="I10" s="1"/>
      <c r="J10" s="1"/>
      <c r="K10" s="1"/>
      <c r="L10" s="1"/>
      <c r="M10" s="1"/>
      <c r="N10" s="1"/>
      <c r="O10" s="1"/>
    </row>
    <row r="11" spans="3:15" ht="19.5" thickTop="1" thickBot="1">
      <c r="C11" s="16" t="s">
        <v>36</v>
      </c>
      <c r="D11" s="17">
        <f>IPEStat!C3</f>
        <v>77722</v>
      </c>
      <c r="E11" s="17">
        <f>IPEStat!D28</f>
        <v>4304.333333333333</v>
      </c>
      <c r="F11" s="17">
        <f>IPEStat!E28</f>
        <v>996.43589743589746</v>
      </c>
      <c r="G11" s="18">
        <f>IPEStat!F28</f>
        <v>142.34798534798534</v>
      </c>
      <c r="H11" s="1"/>
      <c r="I11" s="1"/>
      <c r="J11" s="1"/>
      <c r="K11" s="1"/>
      <c r="L11" s="1"/>
      <c r="M11" s="1"/>
      <c r="N11" s="1"/>
      <c r="O11" s="1"/>
    </row>
    <row r="12" spans="3:15" ht="19.5" thickTop="1" thickBot="1">
      <c r="C12" s="16" t="s">
        <v>10</v>
      </c>
      <c r="D12" s="19">
        <f>IPEStat!C29</f>
        <v>49992</v>
      </c>
      <c r="E12" s="19">
        <f>IPEStat!D29</f>
        <v>3057</v>
      </c>
      <c r="F12" s="19">
        <f>IPEStat!E29</f>
        <v>765.80769230769226</v>
      </c>
      <c r="G12" s="20">
        <f>IPEStat!F29</f>
        <v>109.40109890109889</v>
      </c>
      <c r="H12" s="1"/>
      <c r="I12" s="1"/>
      <c r="J12" s="1"/>
      <c r="K12" s="1"/>
      <c r="L12" s="1"/>
      <c r="M12" s="1"/>
      <c r="N12" s="1"/>
      <c r="O12" s="1"/>
    </row>
    <row r="13" spans="3:15" s="7" customFormat="1" ht="50.1" customHeight="1" thickTop="1" thickBot="1">
      <c r="C13" s="14" t="s">
        <v>37</v>
      </c>
      <c r="D13" s="15">
        <f>IPEStat!C30</f>
        <v>7.46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3:15" ht="47.25" thickTop="1" thickBot="1">
      <c r="C14" s="12" t="s">
        <v>11</v>
      </c>
      <c r="D14" s="13">
        <f>IPEStat!C31</f>
        <v>2.7833333333333332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5.75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>
      <c r="C16" s="65"/>
      <c r="D16" s="65" t="s">
        <v>34</v>
      </c>
      <c r="E16" s="63">
        <v>41308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>
      <c r="C17" s="1"/>
      <c r="D17" s="62" t="s">
        <v>35</v>
      </c>
      <c r="E17" s="3">
        <f>IPEStat!C27</f>
        <v>41853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</sheetData>
  <mergeCells count="6">
    <mergeCell ref="E9:G9"/>
    <mergeCell ref="E1:K1"/>
    <mergeCell ref="E2:K2"/>
    <mergeCell ref="E3:K3"/>
    <mergeCell ref="E4:K4"/>
    <mergeCell ref="E5:K5"/>
  </mergeCells>
  <hyperlinks>
    <hyperlink ref="E5" r:id="rId1" display="http://www.ipe.univ.kiev.ua/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3"/>
  <sheetViews>
    <sheetView topLeftCell="D1" zoomScale="80" zoomScaleNormal="80" workbookViewId="0">
      <selection activeCell="CE1" sqref="CE1"/>
    </sheetView>
  </sheetViews>
  <sheetFormatPr defaultRowHeight="15"/>
  <sheetData>
    <row r="1" spans="1:83">
      <c r="A1" s="21" t="s">
        <v>12</v>
      </c>
      <c r="B1" s="21" t="s">
        <v>13</v>
      </c>
      <c r="C1" s="22">
        <f>MAX(E1:DD1)</f>
        <v>78</v>
      </c>
      <c r="D1" s="21"/>
      <c r="E1" s="21">
        <v>1</v>
      </c>
      <c r="F1" s="21">
        <v>2</v>
      </c>
      <c r="G1" s="21">
        <v>3</v>
      </c>
      <c r="H1" s="21">
        <v>4</v>
      </c>
      <c r="I1" s="21">
        <v>5</v>
      </c>
      <c r="J1" s="21">
        <v>6</v>
      </c>
      <c r="K1" s="21">
        <v>7</v>
      </c>
      <c r="L1" s="21">
        <v>8</v>
      </c>
      <c r="M1" s="21">
        <v>9</v>
      </c>
      <c r="N1" s="21">
        <v>10</v>
      </c>
      <c r="O1" s="21">
        <v>11</v>
      </c>
      <c r="P1" s="21">
        <v>12</v>
      </c>
      <c r="Q1" s="21">
        <v>13</v>
      </c>
      <c r="R1" s="21">
        <v>14</v>
      </c>
      <c r="S1" s="21">
        <v>15</v>
      </c>
      <c r="T1" s="21">
        <v>16</v>
      </c>
      <c r="U1" s="21">
        <v>17</v>
      </c>
      <c r="V1" s="21">
        <v>18</v>
      </c>
      <c r="W1" s="21">
        <v>19</v>
      </c>
      <c r="X1" s="21">
        <v>20</v>
      </c>
      <c r="Y1" s="21">
        <v>21</v>
      </c>
      <c r="Z1" s="21">
        <v>22</v>
      </c>
      <c r="AA1" s="21">
        <v>23</v>
      </c>
      <c r="AB1" s="21">
        <v>24</v>
      </c>
      <c r="AC1" s="21">
        <v>25</v>
      </c>
      <c r="AD1" s="21">
        <v>26</v>
      </c>
      <c r="AE1" s="21">
        <v>27</v>
      </c>
      <c r="AF1" s="21">
        <v>28</v>
      </c>
      <c r="AG1" s="21">
        <v>29</v>
      </c>
      <c r="AH1" s="21">
        <v>30</v>
      </c>
      <c r="AI1" s="21">
        <v>31</v>
      </c>
      <c r="AJ1" s="21">
        <v>32</v>
      </c>
      <c r="AK1" s="21">
        <v>33</v>
      </c>
      <c r="AL1" s="21">
        <v>34</v>
      </c>
      <c r="AM1" s="21">
        <v>35</v>
      </c>
      <c r="AN1" s="21">
        <v>36</v>
      </c>
      <c r="AO1" s="21">
        <v>37</v>
      </c>
      <c r="AP1" s="21">
        <v>38</v>
      </c>
      <c r="AQ1" s="21">
        <v>39</v>
      </c>
      <c r="AR1" s="21">
        <v>40</v>
      </c>
      <c r="AS1" s="21">
        <v>41</v>
      </c>
      <c r="AT1" s="21">
        <v>42</v>
      </c>
      <c r="AU1" s="21">
        <v>43</v>
      </c>
      <c r="AV1" s="21">
        <v>44</v>
      </c>
      <c r="AW1" s="21">
        <v>45</v>
      </c>
      <c r="AX1" s="21">
        <v>46</v>
      </c>
      <c r="AY1" s="21">
        <v>47</v>
      </c>
      <c r="AZ1" s="21">
        <v>48</v>
      </c>
      <c r="BA1" s="21">
        <v>49</v>
      </c>
      <c r="BB1" s="21">
        <v>50</v>
      </c>
      <c r="BC1" s="21">
        <v>51</v>
      </c>
      <c r="BD1" s="21">
        <v>52</v>
      </c>
      <c r="BE1" s="21">
        <v>53</v>
      </c>
      <c r="BF1" s="21">
        <v>54</v>
      </c>
      <c r="BG1" s="21">
        <v>55</v>
      </c>
      <c r="BH1" s="21">
        <v>56</v>
      </c>
      <c r="BI1" s="21">
        <v>57</v>
      </c>
      <c r="BJ1" s="21">
        <v>58</v>
      </c>
      <c r="BK1" s="21">
        <v>59</v>
      </c>
      <c r="BL1" s="21">
        <v>60</v>
      </c>
      <c r="BM1" s="21">
        <v>61</v>
      </c>
      <c r="BN1" s="21">
        <v>62</v>
      </c>
      <c r="BO1" s="21">
        <v>63</v>
      </c>
      <c r="BP1" s="21">
        <v>64</v>
      </c>
      <c r="BQ1" s="21">
        <v>65</v>
      </c>
      <c r="BR1" s="21">
        <v>66</v>
      </c>
      <c r="BS1" s="21">
        <v>67</v>
      </c>
      <c r="BT1" s="21">
        <v>68</v>
      </c>
      <c r="BU1" s="21">
        <v>69</v>
      </c>
      <c r="BV1" s="21">
        <v>70</v>
      </c>
      <c r="BW1" s="21">
        <v>71</v>
      </c>
      <c r="BX1" s="21">
        <v>72</v>
      </c>
      <c r="BY1" s="21">
        <v>73</v>
      </c>
      <c r="BZ1" s="21">
        <v>74</v>
      </c>
      <c r="CA1" s="21">
        <v>75</v>
      </c>
      <c r="CB1" s="21">
        <v>76</v>
      </c>
      <c r="CC1" s="21">
        <v>77</v>
      </c>
      <c r="CD1" s="21">
        <v>78</v>
      </c>
    </row>
    <row r="2" spans="1:83" ht="15.75" thickBot="1">
      <c r="A2" s="21"/>
      <c r="B2" s="21" t="s">
        <v>14</v>
      </c>
      <c r="C2" s="21" t="s">
        <v>5</v>
      </c>
      <c r="D2" s="21" t="s">
        <v>15</v>
      </c>
      <c r="E2" s="23">
        <v>41314</v>
      </c>
      <c r="F2" s="23">
        <f>E2+7</f>
        <v>41321</v>
      </c>
      <c r="G2" s="23">
        <f>F2+7</f>
        <v>41328</v>
      </c>
      <c r="H2" s="23">
        <f t="shared" ref="H2:AV2" si="0">G2+7</f>
        <v>41335</v>
      </c>
      <c r="I2" s="23">
        <f t="shared" si="0"/>
        <v>41342</v>
      </c>
      <c r="J2" s="23">
        <f t="shared" si="0"/>
        <v>41349</v>
      </c>
      <c r="K2" s="23">
        <f t="shared" si="0"/>
        <v>41356</v>
      </c>
      <c r="L2" s="23">
        <f t="shared" si="0"/>
        <v>41363</v>
      </c>
      <c r="M2" s="23">
        <f t="shared" si="0"/>
        <v>41370</v>
      </c>
      <c r="N2" s="23">
        <f t="shared" si="0"/>
        <v>41377</v>
      </c>
      <c r="O2" s="23">
        <f t="shared" si="0"/>
        <v>41384</v>
      </c>
      <c r="P2" s="23">
        <f t="shared" si="0"/>
        <v>41391</v>
      </c>
      <c r="Q2" s="23">
        <f>P2+7</f>
        <v>41398</v>
      </c>
      <c r="R2" s="23">
        <f t="shared" si="0"/>
        <v>41405</v>
      </c>
      <c r="S2" s="23">
        <f t="shared" si="0"/>
        <v>41412</v>
      </c>
      <c r="T2" s="23">
        <f>S2+7</f>
        <v>41419</v>
      </c>
      <c r="U2" s="23">
        <f t="shared" si="0"/>
        <v>41426</v>
      </c>
      <c r="V2" s="24">
        <f t="shared" si="0"/>
        <v>41433</v>
      </c>
      <c r="W2" s="24">
        <f t="shared" si="0"/>
        <v>41440</v>
      </c>
      <c r="X2" s="24">
        <f t="shared" si="0"/>
        <v>41447</v>
      </c>
      <c r="Y2" s="24">
        <f t="shared" si="0"/>
        <v>41454</v>
      </c>
      <c r="Z2" s="24">
        <f t="shared" si="0"/>
        <v>41461</v>
      </c>
      <c r="AA2" s="24">
        <f t="shared" si="0"/>
        <v>41468</v>
      </c>
      <c r="AB2" s="24">
        <f t="shared" si="0"/>
        <v>41475</v>
      </c>
      <c r="AC2" s="24">
        <f t="shared" si="0"/>
        <v>41482</v>
      </c>
      <c r="AD2" s="24">
        <f t="shared" si="0"/>
        <v>41489</v>
      </c>
      <c r="AE2" s="24">
        <f t="shared" si="0"/>
        <v>41496</v>
      </c>
      <c r="AF2" s="24">
        <f t="shared" si="0"/>
        <v>41503</v>
      </c>
      <c r="AG2" s="24">
        <f t="shared" si="0"/>
        <v>41510</v>
      </c>
      <c r="AH2" s="24">
        <f t="shared" si="0"/>
        <v>41517</v>
      </c>
      <c r="AI2" s="24">
        <f t="shared" si="0"/>
        <v>41524</v>
      </c>
      <c r="AJ2" s="24">
        <f t="shared" si="0"/>
        <v>41531</v>
      </c>
      <c r="AK2" s="24">
        <f t="shared" si="0"/>
        <v>41538</v>
      </c>
      <c r="AL2" s="24">
        <f t="shared" si="0"/>
        <v>41545</v>
      </c>
      <c r="AM2" s="24">
        <f t="shared" si="0"/>
        <v>41552</v>
      </c>
      <c r="AN2" s="24">
        <f t="shared" si="0"/>
        <v>41559</v>
      </c>
      <c r="AO2" s="24">
        <f t="shared" si="0"/>
        <v>41566</v>
      </c>
      <c r="AP2" s="24">
        <f t="shared" si="0"/>
        <v>41573</v>
      </c>
      <c r="AQ2" s="24">
        <f t="shared" si="0"/>
        <v>41580</v>
      </c>
      <c r="AR2" s="24">
        <f t="shared" si="0"/>
        <v>41587</v>
      </c>
      <c r="AS2" s="24">
        <f t="shared" si="0"/>
        <v>41594</v>
      </c>
      <c r="AT2" s="24">
        <f t="shared" si="0"/>
        <v>41601</v>
      </c>
      <c r="AU2" s="24">
        <f t="shared" si="0"/>
        <v>41608</v>
      </c>
      <c r="AV2" s="24">
        <f t="shared" si="0"/>
        <v>41615</v>
      </c>
      <c r="AW2" s="24">
        <f t="shared" ref="AW2" si="1">AV2+7</f>
        <v>41622</v>
      </c>
      <c r="AX2" s="24">
        <f t="shared" ref="AX2" si="2">AW2+7</f>
        <v>41629</v>
      </c>
      <c r="AY2" s="24">
        <f t="shared" ref="AY2" si="3">AX2+7</f>
        <v>41636</v>
      </c>
      <c r="AZ2" s="24">
        <f t="shared" ref="AZ2" si="4">AY2+7</f>
        <v>41643</v>
      </c>
      <c r="BA2" s="24">
        <f>AZ2+7</f>
        <v>41650</v>
      </c>
      <c r="BB2" s="24">
        <f t="shared" ref="BB2:BD2" si="5">BA2+7</f>
        <v>41657</v>
      </c>
      <c r="BC2" s="24">
        <f t="shared" si="5"/>
        <v>41664</v>
      </c>
      <c r="BD2" s="24">
        <f t="shared" si="5"/>
        <v>41671</v>
      </c>
      <c r="BE2" s="24">
        <f t="shared" ref="BE2" si="6">BD2+7</f>
        <v>41678</v>
      </c>
      <c r="BF2" s="24">
        <f t="shared" ref="BF2:BG2" si="7">BE2+7</f>
        <v>41685</v>
      </c>
      <c r="BG2" s="24">
        <f t="shared" si="7"/>
        <v>41692</v>
      </c>
      <c r="BH2" s="24">
        <f t="shared" ref="BH2" si="8">BG2+7</f>
        <v>41699</v>
      </c>
      <c r="BI2" s="24">
        <f t="shared" ref="BI2" si="9">BH2+7</f>
        <v>41706</v>
      </c>
      <c r="BJ2" s="24">
        <f t="shared" ref="BJ2" si="10">BI2+7</f>
        <v>41713</v>
      </c>
      <c r="BK2" s="24">
        <f t="shared" ref="BK2" si="11">BJ2+7</f>
        <v>41720</v>
      </c>
      <c r="BL2" s="24">
        <f t="shared" ref="BL2:BM2" si="12">BK2+7</f>
        <v>41727</v>
      </c>
      <c r="BM2" s="24">
        <f t="shared" si="12"/>
        <v>41734</v>
      </c>
      <c r="BN2" s="24">
        <f t="shared" ref="BN2" si="13">BM2+7</f>
        <v>41741</v>
      </c>
      <c r="BO2" s="24">
        <f t="shared" ref="BO2" si="14">BN2+7</f>
        <v>41748</v>
      </c>
      <c r="BP2" s="24">
        <f t="shared" ref="BP2" si="15">BO2+7</f>
        <v>41755</v>
      </c>
      <c r="BQ2" s="24">
        <f t="shared" ref="BQ2" si="16">BP2+7</f>
        <v>41762</v>
      </c>
      <c r="BR2" s="24">
        <f t="shared" ref="BR2" si="17">BQ2+7</f>
        <v>41769</v>
      </c>
      <c r="BS2" s="24">
        <f t="shared" ref="BS2" si="18">BR2+7</f>
        <v>41776</v>
      </c>
      <c r="BT2" s="24">
        <f t="shared" ref="BT2" si="19">BS2+7</f>
        <v>41783</v>
      </c>
      <c r="BU2" s="24">
        <f t="shared" ref="BU2" si="20">BT2+7</f>
        <v>41790</v>
      </c>
      <c r="BV2" s="24">
        <f t="shared" ref="BV2" si="21">BU2+7</f>
        <v>41797</v>
      </c>
      <c r="BW2" s="24">
        <f t="shared" ref="BW2" si="22">BV2+7</f>
        <v>41804</v>
      </c>
      <c r="BX2" s="24">
        <f t="shared" ref="BX2" si="23">BW2+7</f>
        <v>41811</v>
      </c>
      <c r="BY2" s="24">
        <f t="shared" ref="BY2" si="24">BX2+7</f>
        <v>41818</v>
      </c>
      <c r="BZ2" s="24">
        <f t="shared" ref="BZ2:CA2" si="25">BY2+7</f>
        <v>41825</v>
      </c>
      <c r="CA2" s="24">
        <f t="shared" si="25"/>
        <v>41832</v>
      </c>
      <c r="CB2" s="24">
        <f t="shared" ref="CB2" si="26">CA2+7</f>
        <v>41839</v>
      </c>
      <c r="CC2" s="24">
        <f t="shared" ref="CC2" si="27">CB2+7</f>
        <v>41846</v>
      </c>
      <c r="CD2" s="24">
        <f t="shared" ref="CD2" si="28">CC2+7</f>
        <v>41853</v>
      </c>
    </row>
    <row r="3" spans="1:83" ht="39.75" thickBot="1">
      <c r="A3" s="25">
        <f>B3/7</f>
        <v>142.34798534798534</v>
      </c>
      <c r="B3" s="25">
        <f>C3/C1</f>
        <v>996.43589743589746</v>
      </c>
      <c r="C3" s="26">
        <f>SUM(E3:DD3)</f>
        <v>77722</v>
      </c>
      <c r="D3" s="27" t="s">
        <v>38</v>
      </c>
      <c r="E3" s="28">
        <v>952</v>
      </c>
      <c r="F3" s="29">
        <v>1000</v>
      </c>
      <c r="G3" s="30">
        <v>748</v>
      </c>
      <c r="H3" s="30">
        <v>894</v>
      </c>
      <c r="I3" s="30">
        <v>809</v>
      </c>
      <c r="J3" s="30">
        <v>1080</v>
      </c>
      <c r="K3" s="30">
        <v>1032</v>
      </c>
      <c r="L3" s="30">
        <v>1074</v>
      </c>
      <c r="M3" s="30">
        <v>964</v>
      </c>
      <c r="N3" s="30">
        <v>1004</v>
      </c>
      <c r="O3" s="30">
        <v>898</v>
      </c>
      <c r="P3" s="30">
        <v>859</v>
      </c>
      <c r="Q3" s="30">
        <v>456</v>
      </c>
      <c r="R3" s="30">
        <v>584</v>
      </c>
      <c r="S3" s="30">
        <v>1068</v>
      </c>
      <c r="T3" s="30">
        <v>1131</v>
      </c>
      <c r="U3" s="30">
        <v>1154</v>
      </c>
      <c r="V3" s="31">
        <v>1266</v>
      </c>
      <c r="W3" s="31">
        <v>1295</v>
      </c>
      <c r="X3" s="21">
        <v>1256</v>
      </c>
      <c r="Y3" s="21">
        <v>1366</v>
      </c>
      <c r="Z3" s="21">
        <v>2211</v>
      </c>
      <c r="AA3" s="21">
        <v>2094</v>
      </c>
      <c r="AB3" s="21">
        <v>2032</v>
      </c>
      <c r="AC3" s="21">
        <v>1966</v>
      </c>
      <c r="AD3" s="21">
        <v>1644</v>
      </c>
      <c r="AE3" s="21">
        <v>1311</v>
      </c>
      <c r="AF3" s="21">
        <v>1187</v>
      </c>
      <c r="AG3" s="21">
        <v>837</v>
      </c>
      <c r="AH3" s="21">
        <v>1030</v>
      </c>
      <c r="AI3" s="21">
        <v>1354</v>
      </c>
      <c r="AJ3" s="21">
        <v>1170</v>
      </c>
      <c r="AK3" s="21">
        <v>960</v>
      </c>
      <c r="AL3" s="21">
        <v>865</v>
      </c>
      <c r="AM3" s="21">
        <v>751</v>
      </c>
      <c r="AN3" s="21">
        <v>821</v>
      </c>
      <c r="AO3" s="21">
        <v>767</v>
      </c>
      <c r="AP3" s="21">
        <v>827</v>
      </c>
      <c r="AQ3" s="21">
        <v>830</v>
      </c>
      <c r="AR3" s="21">
        <v>897</v>
      </c>
      <c r="AS3" s="21">
        <v>941</v>
      </c>
      <c r="AT3" s="21">
        <v>854</v>
      </c>
      <c r="AU3" s="21">
        <v>813</v>
      </c>
      <c r="AV3" s="21">
        <v>663</v>
      </c>
      <c r="AW3" s="21">
        <v>617</v>
      </c>
      <c r="AX3" s="21">
        <v>551</v>
      </c>
      <c r="AY3" s="21">
        <v>552</v>
      </c>
      <c r="AZ3" s="21">
        <v>284</v>
      </c>
      <c r="BA3" s="21">
        <v>646</v>
      </c>
      <c r="BB3" s="21">
        <v>924</v>
      </c>
      <c r="BC3" s="21">
        <v>771</v>
      </c>
      <c r="BD3" s="21">
        <v>780</v>
      </c>
      <c r="BE3" s="21">
        <v>808</v>
      </c>
      <c r="BF3" s="21">
        <v>854</v>
      </c>
      <c r="BG3" s="21">
        <v>726</v>
      </c>
      <c r="BH3" s="21">
        <v>742</v>
      </c>
      <c r="BI3" s="21">
        <v>641</v>
      </c>
      <c r="BJ3" s="21">
        <v>754</v>
      </c>
      <c r="BK3" s="21">
        <v>771</v>
      </c>
      <c r="BL3" s="21">
        <v>719</v>
      </c>
      <c r="BM3" s="21">
        <v>761</v>
      </c>
      <c r="BN3" s="21">
        <v>770</v>
      </c>
      <c r="BO3" s="21">
        <v>628</v>
      </c>
      <c r="BP3" s="21">
        <v>589</v>
      </c>
      <c r="BQ3" s="21">
        <v>478</v>
      </c>
      <c r="BR3" s="21">
        <v>591</v>
      </c>
      <c r="BS3" s="21">
        <v>814</v>
      </c>
      <c r="BT3" s="21">
        <v>726</v>
      </c>
      <c r="BU3" s="21">
        <v>852</v>
      </c>
      <c r="BV3" s="21">
        <v>818</v>
      </c>
      <c r="BW3" s="21">
        <v>1048</v>
      </c>
      <c r="BX3" s="21">
        <v>1243</v>
      </c>
      <c r="BY3" s="21">
        <v>1317</v>
      </c>
      <c r="BZ3" s="21">
        <v>1502</v>
      </c>
      <c r="CA3" s="21">
        <v>1966</v>
      </c>
      <c r="CB3" s="21">
        <v>1871</v>
      </c>
      <c r="CC3" s="21">
        <v>1606</v>
      </c>
      <c r="CD3" s="21">
        <v>1287</v>
      </c>
    </row>
    <row r="4" spans="1:83" ht="39.75" thickBot="1">
      <c r="A4" s="25">
        <f>B4/7</f>
        <v>109.40109890109889</v>
      </c>
      <c r="B4" s="25">
        <f>C4/C1</f>
        <v>765.80769230769226</v>
      </c>
      <c r="C4" s="26">
        <f>SUM(E4:DD4)</f>
        <v>59733</v>
      </c>
      <c r="D4" s="27" t="s">
        <v>16</v>
      </c>
      <c r="E4" s="32">
        <v>798</v>
      </c>
      <c r="F4" s="33">
        <v>776</v>
      </c>
      <c r="G4" s="33">
        <v>565</v>
      </c>
      <c r="H4" s="33">
        <v>698</v>
      </c>
      <c r="I4" s="33">
        <v>630</v>
      </c>
      <c r="J4" s="33">
        <v>773</v>
      </c>
      <c r="K4" s="33">
        <v>760</v>
      </c>
      <c r="L4" s="33">
        <v>793</v>
      </c>
      <c r="M4" s="33">
        <v>710</v>
      </c>
      <c r="N4" s="33">
        <v>724</v>
      </c>
      <c r="O4" s="33">
        <v>665</v>
      </c>
      <c r="P4" s="33">
        <v>634</v>
      </c>
      <c r="Q4" s="33">
        <v>304</v>
      </c>
      <c r="R4" s="33">
        <v>444</v>
      </c>
      <c r="S4" s="33">
        <v>806</v>
      </c>
      <c r="T4" s="33">
        <v>811</v>
      </c>
      <c r="U4" s="33">
        <v>852</v>
      </c>
      <c r="V4" s="34">
        <v>925</v>
      </c>
      <c r="W4" s="34">
        <v>952</v>
      </c>
      <c r="X4" s="21">
        <v>920</v>
      </c>
      <c r="Y4" s="21">
        <v>1019</v>
      </c>
      <c r="Z4" s="21">
        <v>1621</v>
      </c>
      <c r="AA4" s="21">
        <v>1467</v>
      </c>
      <c r="AB4" s="21">
        <v>1398</v>
      </c>
      <c r="AC4" s="21">
        <v>1370</v>
      </c>
      <c r="AD4" s="21">
        <v>1191</v>
      </c>
      <c r="AE4" s="21">
        <v>1015</v>
      </c>
      <c r="AF4" s="21">
        <v>862</v>
      </c>
      <c r="AG4" s="21">
        <v>650</v>
      </c>
      <c r="AH4" s="21">
        <v>799</v>
      </c>
      <c r="AI4" s="21">
        <v>1010</v>
      </c>
      <c r="AJ4" s="21">
        <v>872</v>
      </c>
      <c r="AK4" s="21">
        <v>789</v>
      </c>
      <c r="AL4" s="21">
        <v>710</v>
      </c>
      <c r="AM4" s="21">
        <v>623</v>
      </c>
      <c r="AN4" s="21">
        <v>676</v>
      </c>
      <c r="AO4" s="21">
        <v>623</v>
      </c>
      <c r="AP4" s="21">
        <v>667</v>
      </c>
      <c r="AQ4" s="21">
        <v>693</v>
      </c>
      <c r="AR4" s="21">
        <v>731</v>
      </c>
      <c r="AS4" s="21">
        <v>806</v>
      </c>
      <c r="AT4" s="21">
        <v>692</v>
      </c>
      <c r="AU4" s="21">
        <v>673</v>
      </c>
      <c r="AV4" s="21">
        <v>557</v>
      </c>
      <c r="AW4" s="21">
        <v>507</v>
      </c>
      <c r="AX4" s="21">
        <v>463</v>
      </c>
      <c r="AY4" s="21">
        <v>443</v>
      </c>
      <c r="AZ4" s="21">
        <v>267</v>
      </c>
      <c r="BA4" s="21">
        <v>541</v>
      </c>
      <c r="BB4" s="21">
        <v>755</v>
      </c>
      <c r="BC4" s="21">
        <v>633</v>
      </c>
      <c r="BD4" s="21">
        <v>687</v>
      </c>
      <c r="BE4" s="21">
        <v>713</v>
      </c>
      <c r="BF4" s="21">
        <v>722</v>
      </c>
      <c r="BG4" s="21">
        <v>586</v>
      </c>
      <c r="BH4" s="21">
        <v>611</v>
      </c>
      <c r="BI4" s="21">
        <v>521</v>
      </c>
      <c r="BJ4" s="21">
        <v>618</v>
      </c>
      <c r="BK4" s="21">
        <v>622</v>
      </c>
      <c r="BL4" s="21">
        <v>590</v>
      </c>
      <c r="BM4" s="21">
        <v>623</v>
      </c>
      <c r="BN4" s="21">
        <v>641</v>
      </c>
      <c r="BO4" s="21">
        <v>517</v>
      </c>
      <c r="BP4" s="21">
        <v>498</v>
      </c>
      <c r="BQ4" s="21">
        <v>393</v>
      </c>
      <c r="BR4" s="21">
        <v>467</v>
      </c>
      <c r="BS4" s="21">
        <v>645</v>
      </c>
      <c r="BT4" s="21">
        <v>559</v>
      </c>
      <c r="BU4" s="21">
        <v>696</v>
      </c>
      <c r="BV4" s="21">
        <v>643</v>
      </c>
      <c r="BW4" s="21">
        <v>801</v>
      </c>
      <c r="BX4" s="21">
        <v>925</v>
      </c>
      <c r="BY4" s="21">
        <v>1000</v>
      </c>
      <c r="BZ4" s="21">
        <v>1122</v>
      </c>
      <c r="CA4" s="21">
        <v>1423</v>
      </c>
      <c r="CB4" s="21">
        <v>1389</v>
      </c>
      <c r="CC4" s="21">
        <v>1139</v>
      </c>
      <c r="CD4" s="21">
        <v>919</v>
      </c>
    </row>
    <row r="5" spans="1:83">
      <c r="A5" s="25"/>
      <c r="B5" s="25"/>
      <c r="C5" s="26"/>
      <c r="D5" s="27"/>
      <c r="E5" s="35">
        <f t="shared" ref="E5:AU5" si="29">E2</f>
        <v>41314</v>
      </c>
      <c r="F5" s="35">
        <f t="shared" si="29"/>
        <v>41321</v>
      </c>
      <c r="G5" s="35">
        <f t="shared" si="29"/>
        <v>41328</v>
      </c>
      <c r="H5" s="35">
        <f t="shared" si="29"/>
        <v>41335</v>
      </c>
      <c r="I5" s="35">
        <f t="shared" si="29"/>
        <v>41342</v>
      </c>
      <c r="J5" s="35">
        <f t="shared" si="29"/>
        <v>41349</v>
      </c>
      <c r="K5" s="35">
        <f t="shared" si="29"/>
        <v>41356</v>
      </c>
      <c r="L5" s="35">
        <f t="shared" si="29"/>
        <v>41363</v>
      </c>
      <c r="M5" s="35">
        <f t="shared" si="29"/>
        <v>41370</v>
      </c>
      <c r="N5" s="35">
        <f t="shared" si="29"/>
        <v>41377</v>
      </c>
      <c r="O5" s="35">
        <f t="shared" si="29"/>
        <v>41384</v>
      </c>
      <c r="P5" s="35">
        <f t="shared" si="29"/>
        <v>41391</v>
      </c>
      <c r="Q5" s="35">
        <f t="shared" si="29"/>
        <v>41398</v>
      </c>
      <c r="R5" s="35">
        <f t="shared" si="29"/>
        <v>41405</v>
      </c>
      <c r="S5" s="35">
        <f t="shared" si="29"/>
        <v>41412</v>
      </c>
      <c r="T5" s="35">
        <f t="shared" si="29"/>
        <v>41419</v>
      </c>
      <c r="U5" s="35">
        <f t="shared" si="29"/>
        <v>41426</v>
      </c>
      <c r="V5" s="35">
        <f t="shared" si="29"/>
        <v>41433</v>
      </c>
      <c r="W5" s="35">
        <f t="shared" si="29"/>
        <v>41440</v>
      </c>
      <c r="X5" s="35">
        <f t="shared" si="29"/>
        <v>41447</v>
      </c>
      <c r="Y5" s="35">
        <f t="shared" si="29"/>
        <v>41454</v>
      </c>
      <c r="Z5" s="35">
        <f t="shared" si="29"/>
        <v>41461</v>
      </c>
      <c r="AA5" s="35">
        <f t="shared" si="29"/>
        <v>41468</v>
      </c>
      <c r="AB5" s="35">
        <f t="shared" si="29"/>
        <v>41475</v>
      </c>
      <c r="AC5" s="35">
        <f t="shared" si="29"/>
        <v>41482</v>
      </c>
      <c r="AD5" s="35">
        <f t="shared" si="29"/>
        <v>41489</v>
      </c>
      <c r="AE5" s="35">
        <f t="shared" si="29"/>
        <v>41496</v>
      </c>
      <c r="AF5" s="35">
        <f t="shared" si="29"/>
        <v>41503</v>
      </c>
      <c r="AG5" s="35">
        <f t="shared" si="29"/>
        <v>41510</v>
      </c>
      <c r="AH5" s="35">
        <f t="shared" si="29"/>
        <v>41517</v>
      </c>
      <c r="AI5" s="35">
        <f t="shared" si="29"/>
        <v>41524</v>
      </c>
      <c r="AJ5" s="35">
        <f t="shared" si="29"/>
        <v>41531</v>
      </c>
      <c r="AK5" s="35">
        <f t="shared" si="29"/>
        <v>41538</v>
      </c>
      <c r="AL5" s="35">
        <f t="shared" si="29"/>
        <v>41545</v>
      </c>
      <c r="AM5" s="35">
        <f t="shared" si="29"/>
        <v>41552</v>
      </c>
      <c r="AN5" s="35">
        <f t="shared" si="29"/>
        <v>41559</v>
      </c>
      <c r="AO5" s="35">
        <f t="shared" si="29"/>
        <v>41566</v>
      </c>
      <c r="AP5" s="35">
        <f t="shared" si="29"/>
        <v>41573</v>
      </c>
      <c r="AQ5" s="35">
        <f t="shared" si="29"/>
        <v>41580</v>
      </c>
      <c r="AR5" s="35">
        <f t="shared" si="29"/>
        <v>41587</v>
      </c>
      <c r="AS5" s="35">
        <f t="shared" si="29"/>
        <v>41594</v>
      </c>
      <c r="AT5" s="35">
        <f t="shared" si="29"/>
        <v>41601</v>
      </c>
      <c r="AU5" s="35">
        <f t="shared" si="29"/>
        <v>41608</v>
      </c>
      <c r="AV5" s="35">
        <f t="shared" ref="AV5:AX5" si="30">AV2</f>
        <v>41615</v>
      </c>
      <c r="AW5" s="35">
        <f t="shared" si="30"/>
        <v>41622</v>
      </c>
      <c r="AX5" s="35">
        <f t="shared" si="30"/>
        <v>41629</v>
      </c>
      <c r="AY5" s="35">
        <f t="shared" ref="AY5:AZ5" si="31">AY2</f>
        <v>41636</v>
      </c>
      <c r="AZ5" s="35">
        <f t="shared" si="31"/>
        <v>41643</v>
      </c>
      <c r="BA5" s="35">
        <f t="shared" ref="BA5:BD5" si="32">BA2</f>
        <v>41650</v>
      </c>
      <c r="BB5" s="35">
        <f t="shared" si="32"/>
        <v>41657</v>
      </c>
      <c r="BC5" s="35">
        <f t="shared" si="32"/>
        <v>41664</v>
      </c>
      <c r="BD5" s="35">
        <f t="shared" si="32"/>
        <v>41671</v>
      </c>
      <c r="BE5" s="35">
        <f t="shared" ref="BE5:BF5" si="33">BE2</f>
        <v>41678</v>
      </c>
      <c r="BF5" s="35">
        <f t="shared" si="33"/>
        <v>41685</v>
      </c>
      <c r="BG5" s="35">
        <f t="shared" ref="BG5:BJ5" si="34">BG2</f>
        <v>41692</v>
      </c>
      <c r="BH5" s="35">
        <f t="shared" si="34"/>
        <v>41699</v>
      </c>
      <c r="BI5" s="35">
        <f t="shared" si="34"/>
        <v>41706</v>
      </c>
      <c r="BJ5" s="35">
        <f t="shared" si="34"/>
        <v>41713</v>
      </c>
      <c r="BK5" s="35">
        <f t="shared" ref="BK5:BL5" si="35">BK2</f>
        <v>41720</v>
      </c>
      <c r="BL5" s="35">
        <f t="shared" si="35"/>
        <v>41727</v>
      </c>
      <c r="BM5" s="35">
        <f t="shared" ref="BM5:BO5" si="36">BM2</f>
        <v>41734</v>
      </c>
      <c r="BN5" s="35">
        <f t="shared" si="36"/>
        <v>41741</v>
      </c>
      <c r="BO5" s="35">
        <f t="shared" si="36"/>
        <v>41748</v>
      </c>
      <c r="BP5" s="35">
        <f t="shared" ref="BP5:BQ5" si="37">BP2</f>
        <v>41755</v>
      </c>
      <c r="BQ5" s="35">
        <f t="shared" si="37"/>
        <v>41762</v>
      </c>
      <c r="BR5" s="35">
        <f t="shared" ref="BR5:BS5" si="38">BR2</f>
        <v>41769</v>
      </c>
      <c r="BS5" s="35">
        <f t="shared" si="38"/>
        <v>41776</v>
      </c>
      <c r="BT5" s="35">
        <f t="shared" ref="BT5:BW5" si="39">BT2</f>
        <v>41783</v>
      </c>
      <c r="BU5" s="35">
        <f t="shared" si="39"/>
        <v>41790</v>
      </c>
      <c r="BV5" s="35">
        <f t="shared" si="39"/>
        <v>41797</v>
      </c>
      <c r="BW5" s="35">
        <f t="shared" si="39"/>
        <v>41804</v>
      </c>
      <c r="BX5" s="35">
        <f t="shared" ref="BX5:BZ5" si="40">BX2</f>
        <v>41811</v>
      </c>
      <c r="BY5" s="35">
        <f t="shared" si="40"/>
        <v>41818</v>
      </c>
      <c r="BZ5" s="35">
        <f t="shared" si="40"/>
        <v>41825</v>
      </c>
      <c r="CA5" s="35">
        <f t="shared" ref="CA5:CD5" si="41">CA2</f>
        <v>41832</v>
      </c>
      <c r="CB5" s="35">
        <f t="shared" si="41"/>
        <v>41839</v>
      </c>
      <c r="CC5" s="35">
        <f t="shared" si="41"/>
        <v>41846</v>
      </c>
      <c r="CD5" s="35">
        <f t="shared" si="41"/>
        <v>41853</v>
      </c>
    </row>
    <row r="6" spans="1:83" ht="15.75" thickBot="1">
      <c r="A6" s="25"/>
      <c r="B6" s="36"/>
      <c r="C6" s="26"/>
      <c r="D6" s="25" t="s">
        <v>39</v>
      </c>
      <c r="E6" s="37">
        <v>7.31</v>
      </c>
      <c r="F6" s="37">
        <v>8.25</v>
      </c>
      <c r="G6" s="37">
        <v>8.33</v>
      </c>
      <c r="H6" s="37">
        <v>7.95</v>
      </c>
      <c r="I6" s="37">
        <v>7.91</v>
      </c>
      <c r="J6" s="37">
        <v>7.44</v>
      </c>
      <c r="K6" s="37">
        <v>7.57</v>
      </c>
      <c r="L6" s="37">
        <v>6.87</v>
      </c>
      <c r="M6" s="37">
        <v>7.8</v>
      </c>
      <c r="N6" s="37">
        <v>8.3800000000000008</v>
      </c>
      <c r="O6" s="37">
        <v>7.33</v>
      </c>
      <c r="P6" s="38">
        <v>7.94</v>
      </c>
      <c r="Q6" s="38">
        <v>7.4</v>
      </c>
      <c r="R6" s="38">
        <v>7.38</v>
      </c>
      <c r="S6" s="38">
        <v>7.88</v>
      </c>
      <c r="T6" s="38">
        <v>7.63</v>
      </c>
      <c r="U6" s="38">
        <v>8.34</v>
      </c>
      <c r="V6" s="38">
        <v>7.73</v>
      </c>
      <c r="W6" s="38">
        <v>7.58</v>
      </c>
      <c r="X6" s="38">
        <v>8.02</v>
      </c>
      <c r="Y6" s="38">
        <v>7.33</v>
      </c>
      <c r="Z6" s="38">
        <v>7.57</v>
      </c>
      <c r="AA6" s="38">
        <v>7.35</v>
      </c>
      <c r="AB6" s="38">
        <v>7.66</v>
      </c>
      <c r="AC6" s="38">
        <v>7.41</v>
      </c>
      <c r="AD6" s="38">
        <v>7.5</v>
      </c>
      <c r="AE6" s="38">
        <v>7.17</v>
      </c>
      <c r="AF6" s="38">
        <v>7.19</v>
      </c>
      <c r="AG6" s="38">
        <v>7.26</v>
      </c>
      <c r="AH6" s="38">
        <v>7.03</v>
      </c>
      <c r="AI6" s="38">
        <v>6.94</v>
      </c>
      <c r="AJ6" s="38">
        <v>6.77</v>
      </c>
      <c r="AK6" s="38">
        <v>7.12</v>
      </c>
      <c r="AL6" s="38">
        <v>7.12</v>
      </c>
      <c r="AM6" s="38">
        <v>7.39</v>
      </c>
      <c r="AN6" s="38">
        <v>7.29</v>
      </c>
      <c r="AO6" s="38">
        <v>7.33</v>
      </c>
      <c r="AP6" s="38">
        <v>7.38</v>
      </c>
      <c r="AQ6" s="36">
        <v>8.25</v>
      </c>
      <c r="AR6" s="36">
        <v>8.2100000000000009</v>
      </c>
      <c r="AS6" s="36">
        <v>7.53</v>
      </c>
      <c r="AT6" s="36">
        <v>8.42</v>
      </c>
      <c r="AU6" s="21">
        <v>7.83</v>
      </c>
      <c r="AV6" s="21">
        <v>7.77</v>
      </c>
      <c r="AW6" s="21">
        <v>7.88</v>
      </c>
      <c r="AX6" s="21">
        <v>7.25</v>
      </c>
      <c r="AY6" s="21">
        <v>7.91</v>
      </c>
      <c r="AZ6" s="21">
        <v>8.3000000000000007</v>
      </c>
      <c r="BA6" s="21">
        <v>7.5</v>
      </c>
      <c r="BB6" s="21">
        <v>8.01</v>
      </c>
      <c r="BC6" s="21">
        <v>6.82</v>
      </c>
      <c r="BD6" s="21">
        <v>8.07</v>
      </c>
      <c r="BE6" s="21">
        <v>7.24</v>
      </c>
      <c r="BF6" s="21">
        <v>7.88</v>
      </c>
      <c r="BG6" s="21">
        <v>7.51</v>
      </c>
      <c r="BH6" s="21">
        <v>8.24</v>
      </c>
      <c r="BI6" s="21">
        <v>6.69</v>
      </c>
      <c r="BJ6" s="21">
        <v>7.2</v>
      </c>
      <c r="BK6" s="21">
        <v>7.28</v>
      </c>
      <c r="BL6" s="21">
        <v>6.48</v>
      </c>
      <c r="BM6" s="21">
        <v>7.03</v>
      </c>
      <c r="BN6" s="21">
        <v>6.72</v>
      </c>
      <c r="BO6" s="21">
        <v>7.64</v>
      </c>
      <c r="BP6" s="21">
        <v>7.36</v>
      </c>
      <c r="BQ6" s="21">
        <v>7.51</v>
      </c>
      <c r="BR6" s="21">
        <v>7.37</v>
      </c>
      <c r="BS6" s="21">
        <v>7.42</v>
      </c>
      <c r="BT6" s="21">
        <v>7.23</v>
      </c>
      <c r="BU6" s="21">
        <v>7.47</v>
      </c>
      <c r="BV6" s="21">
        <v>7.56</v>
      </c>
      <c r="BW6" s="21">
        <v>7.54</v>
      </c>
      <c r="BX6" s="21">
        <v>7.36</v>
      </c>
      <c r="BY6" s="21">
        <v>7.36</v>
      </c>
      <c r="BZ6" s="21">
        <v>6.98</v>
      </c>
      <c r="CA6" s="21">
        <v>6.69</v>
      </c>
      <c r="CB6" s="21">
        <v>6.77</v>
      </c>
      <c r="CC6" s="21">
        <v>7.17</v>
      </c>
      <c r="CD6" s="21">
        <v>6.87</v>
      </c>
    </row>
    <row r="7" spans="1:83" ht="15.75" thickBot="1">
      <c r="A7" s="21"/>
      <c r="B7" s="39"/>
      <c r="C7" s="21"/>
      <c r="D7" s="21" t="s">
        <v>40</v>
      </c>
      <c r="E7" s="40">
        <f>E8+E9/60</f>
        <v>2.9833333333333334</v>
      </c>
      <c r="F7" s="40">
        <f t="shared" ref="F7:AV7" si="42">F8+F9/60</f>
        <v>3.3166666666666664</v>
      </c>
      <c r="G7" s="40">
        <f t="shared" si="42"/>
        <v>3.0166666666666666</v>
      </c>
      <c r="H7" s="40">
        <f t="shared" si="42"/>
        <v>2.6666666666666665</v>
      </c>
      <c r="I7" s="40">
        <f t="shared" si="42"/>
        <v>2.9333333333333336</v>
      </c>
      <c r="J7" s="40">
        <f t="shared" si="42"/>
        <v>2.6166666666666667</v>
      </c>
      <c r="K7" s="40">
        <f t="shared" si="42"/>
        <v>2.4333333333333336</v>
      </c>
      <c r="L7" s="40">
        <f t="shared" si="42"/>
        <v>2.3333333333333335</v>
      </c>
      <c r="M7" s="40">
        <f t="shared" si="42"/>
        <v>2.9833333333333334</v>
      </c>
      <c r="N7" s="40">
        <f t="shared" si="42"/>
        <v>3.65</v>
      </c>
      <c r="O7" s="40">
        <f t="shared" si="42"/>
        <v>2.7833333333333332</v>
      </c>
      <c r="P7" s="40">
        <f t="shared" si="42"/>
        <v>2.8833333333333333</v>
      </c>
      <c r="Q7" s="40">
        <f t="shared" si="42"/>
        <v>2.6333333333333333</v>
      </c>
      <c r="R7" s="40">
        <f t="shared" si="42"/>
        <v>2.5666666666666664</v>
      </c>
      <c r="S7" s="40">
        <f t="shared" si="42"/>
        <v>3.0666666666666669</v>
      </c>
      <c r="T7" s="40">
        <f t="shared" si="42"/>
        <v>3.1666666666666665</v>
      </c>
      <c r="U7" s="40">
        <f t="shared" si="42"/>
        <v>3.8833333333333333</v>
      </c>
      <c r="V7" s="40">
        <f t="shared" si="42"/>
        <v>3.1333333333333333</v>
      </c>
      <c r="W7" s="40">
        <f t="shared" si="42"/>
        <v>3.1166666666666667</v>
      </c>
      <c r="X7" s="40">
        <f t="shared" si="42"/>
        <v>2.9666666666666668</v>
      </c>
      <c r="Y7" s="40">
        <f t="shared" si="42"/>
        <v>2.6833333333333336</v>
      </c>
      <c r="Z7" s="40">
        <f t="shared" si="42"/>
        <v>2.7833333333333332</v>
      </c>
      <c r="AA7" s="40">
        <f t="shared" si="42"/>
        <v>2.7833333333333332</v>
      </c>
      <c r="AB7" s="40">
        <f t="shared" si="42"/>
        <v>3.25</v>
      </c>
      <c r="AC7" s="40">
        <f t="shared" si="42"/>
        <v>2.7166666666666668</v>
      </c>
      <c r="AD7" s="40">
        <f t="shared" si="42"/>
        <v>2.9</v>
      </c>
      <c r="AE7" s="40">
        <f t="shared" si="42"/>
        <v>2.2999999999999998</v>
      </c>
      <c r="AF7" s="40">
        <f t="shared" si="42"/>
        <v>2.4666666666666668</v>
      </c>
      <c r="AG7" s="40">
        <f t="shared" si="42"/>
        <v>2.3666666666666667</v>
      </c>
      <c r="AH7" s="40">
        <f t="shared" si="42"/>
        <v>2.65</v>
      </c>
      <c r="AI7" s="40">
        <f t="shared" si="42"/>
        <v>2.5833333333333335</v>
      </c>
      <c r="AJ7" s="40">
        <f t="shared" si="42"/>
        <v>2.6166666666666667</v>
      </c>
      <c r="AK7" s="40">
        <f t="shared" si="42"/>
        <v>2.8333333333333335</v>
      </c>
      <c r="AL7" s="40">
        <f t="shared" si="42"/>
        <v>2.4500000000000002</v>
      </c>
      <c r="AM7" s="40">
        <f t="shared" si="42"/>
        <v>2.95</v>
      </c>
      <c r="AN7" s="40">
        <f t="shared" si="42"/>
        <v>2.2166666666666668</v>
      </c>
      <c r="AO7" s="40">
        <f t="shared" si="42"/>
        <v>2.65</v>
      </c>
      <c r="AP7" s="40">
        <f t="shared" si="42"/>
        <v>2.7166666666666668</v>
      </c>
      <c r="AQ7" s="40">
        <f t="shared" si="42"/>
        <v>2.6</v>
      </c>
      <c r="AR7" s="40">
        <f t="shared" si="42"/>
        <v>2.4500000000000002</v>
      </c>
      <c r="AS7" s="40">
        <f t="shared" si="42"/>
        <v>2.1833333333333331</v>
      </c>
      <c r="AT7" s="40">
        <f t="shared" si="42"/>
        <v>2.85</v>
      </c>
      <c r="AU7" s="40">
        <f t="shared" si="42"/>
        <v>2.4500000000000002</v>
      </c>
      <c r="AV7" s="40">
        <f t="shared" si="42"/>
        <v>2.4500000000000002</v>
      </c>
      <c r="AW7" s="40">
        <f t="shared" ref="AW7:AX7" si="43">AW8+AW9/60</f>
        <v>2.8</v>
      </c>
      <c r="AX7" s="40">
        <f t="shared" si="43"/>
        <v>2.4333333333333336</v>
      </c>
      <c r="AY7" s="40">
        <f t="shared" ref="AY7:AZ7" si="44">AY8+AY9/60</f>
        <v>2.5499999999999998</v>
      </c>
      <c r="AZ7" s="40">
        <f t="shared" si="44"/>
        <v>2.8833333333333333</v>
      </c>
      <c r="BA7" s="40">
        <f t="shared" ref="BA7:BD7" si="45">BA8+BA9/60</f>
        <v>2.1833333333333331</v>
      </c>
      <c r="BB7" s="40">
        <f t="shared" si="45"/>
        <v>2.9333333333333336</v>
      </c>
      <c r="BC7" s="40">
        <f t="shared" si="45"/>
        <v>2.1666666666666665</v>
      </c>
      <c r="BD7" s="40">
        <f t="shared" si="45"/>
        <v>2.5</v>
      </c>
      <c r="BE7" s="40">
        <f t="shared" ref="BE7:BF7" si="46">BE8+BE9/60</f>
        <v>2.3333333333333335</v>
      </c>
      <c r="BF7" s="40">
        <f t="shared" si="46"/>
        <v>2.4833333333333334</v>
      </c>
      <c r="BG7" s="40">
        <f t="shared" ref="BG7:BJ7" si="47">BG8+BG9/60</f>
        <v>2.7166666666666668</v>
      </c>
      <c r="BH7" s="40">
        <f t="shared" si="47"/>
        <v>2.9333333333333336</v>
      </c>
      <c r="BI7" s="40">
        <f t="shared" si="47"/>
        <v>2.1833333333333331</v>
      </c>
      <c r="BJ7" s="40">
        <f t="shared" si="47"/>
        <v>2.7</v>
      </c>
      <c r="BK7" s="40">
        <f t="shared" ref="BK7:BL7" si="48">BK8+BK9/60</f>
        <v>2.8833333333333333</v>
      </c>
      <c r="BL7" s="40">
        <f t="shared" si="48"/>
        <v>2.2666666666666666</v>
      </c>
      <c r="BM7" s="40">
        <f t="shared" ref="BM7:BO7" si="49">BM8+BM9/60</f>
        <v>2.7166666666666668</v>
      </c>
      <c r="BN7" s="40">
        <f t="shared" si="49"/>
        <v>2.5666666666666664</v>
      </c>
      <c r="BO7" s="40">
        <f t="shared" si="49"/>
        <v>2.7666666666666666</v>
      </c>
      <c r="BP7" s="40">
        <f t="shared" ref="BP7:BQ7" si="50">BP8+BP9/60</f>
        <v>2.5</v>
      </c>
      <c r="BQ7" s="40">
        <f t="shared" si="50"/>
        <v>3.0833333333333335</v>
      </c>
      <c r="BR7" s="40">
        <f t="shared" ref="BR7:BS7" si="51">BR8+BR9/60</f>
        <v>2.6</v>
      </c>
      <c r="BS7" s="40">
        <f t="shared" si="51"/>
        <v>3.0833333333333335</v>
      </c>
      <c r="BT7" s="40">
        <f t="shared" ref="BT7:BW7" si="52">BT8+BT9/60</f>
        <v>2.7666666666666666</v>
      </c>
      <c r="BU7" s="40">
        <f t="shared" si="52"/>
        <v>2.9333333333333336</v>
      </c>
      <c r="BV7" s="40">
        <f t="shared" si="52"/>
        <v>3.05</v>
      </c>
      <c r="BW7" s="40">
        <f t="shared" si="52"/>
        <v>2.6166666666666667</v>
      </c>
      <c r="BX7" s="40">
        <f t="shared" ref="BX7:BZ7" si="53">BX8+BX9/60</f>
        <v>2.9166666666666665</v>
      </c>
      <c r="BY7" s="40">
        <f t="shared" si="53"/>
        <v>2.8666666666666667</v>
      </c>
      <c r="BZ7" s="40">
        <f t="shared" si="53"/>
        <v>2.5833333333333335</v>
      </c>
      <c r="CA7" s="40">
        <f t="shared" ref="CA7:CD7" si="54">CA8+CA9/60</f>
        <v>2.7666666666666666</v>
      </c>
      <c r="CB7" s="40">
        <f t="shared" si="54"/>
        <v>2.9333333333333336</v>
      </c>
      <c r="CC7" s="40">
        <f t="shared" si="54"/>
        <v>3.45</v>
      </c>
      <c r="CD7" s="40">
        <f t="shared" si="54"/>
        <v>3.0166666666666666</v>
      </c>
    </row>
    <row r="8" spans="1:83" ht="15.75" thickBot="1">
      <c r="A8" s="21"/>
      <c r="B8" s="21"/>
      <c r="C8" s="21"/>
      <c r="D8" s="21"/>
      <c r="E8" s="41">
        <v>2</v>
      </c>
      <c r="F8" s="42">
        <v>3</v>
      </c>
      <c r="G8" s="42">
        <v>3</v>
      </c>
      <c r="H8" s="42">
        <v>2</v>
      </c>
      <c r="I8" s="42">
        <v>2</v>
      </c>
      <c r="J8" s="42">
        <v>2</v>
      </c>
      <c r="K8" s="42">
        <v>2</v>
      </c>
      <c r="L8" s="42">
        <v>2</v>
      </c>
      <c r="M8" s="42">
        <v>2</v>
      </c>
      <c r="N8" s="42">
        <v>3</v>
      </c>
      <c r="O8" s="42">
        <v>2</v>
      </c>
      <c r="P8" s="42">
        <v>2</v>
      </c>
      <c r="Q8" s="42">
        <v>2</v>
      </c>
      <c r="R8" s="42">
        <v>2</v>
      </c>
      <c r="S8" s="42">
        <v>3</v>
      </c>
      <c r="T8" s="42">
        <v>3</v>
      </c>
      <c r="U8" s="42">
        <v>3</v>
      </c>
      <c r="V8" s="42">
        <v>3</v>
      </c>
      <c r="W8" s="42">
        <v>3</v>
      </c>
      <c r="X8" s="42">
        <v>2</v>
      </c>
      <c r="Y8" s="42">
        <v>2</v>
      </c>
      <c r="Z8" s="42">
        <v>2</v>
      </c>
      <c r="AA8" s="42">
        <v>2</v>
      </c>
      <c r="AB8" s="42">
        <v>3</v>
      </c>
      <c r="AC8" s="42">
        <v>2</v>
      </c>
      <c r="AD8" s="42">
        <v>2</v>
      </c>
      <c r="AE8" s="42">
        <v>2</v>
      </c>
      <c r="AF8" s="42">
        <v>2</v>
      </c>
      <c r="AG8" s="42">
        <v>2</v>
      </c>
      <c r="AH8" s="42">
        <v>2</v>
      </c>
      <c r="AI8" s="42">
        <v>2</v>
      </c>
      <c r="AJ8" s="42">
        <v>2</v>
      </c>
      <c r="AK8" s="42">
        <v>2</v>
      </c>
      <c r="AL8" s="42">
        <v>2</v>
      </c>
      <c r="AM8" s="42">
        <v>2</v>
      </c>
      <c r="AN8" s="42">
        <v>2</v>
      </c>
      <c r="AO8" s="42">
        <v>2</v>
      </c>
      <c r="AP8" s="21">
        <v>2</v>
      </c>
      <c r="AQ8" s="21">
        <v>2</v>
      </c>
      <c r="AR8" s="21">
        <v>2</v>
      </c>
      <c r="AS8" s="21">
        <v>2</v>
      </c>
      <c r="AT8" s="21">
        <v>2</v>
      </c>
      <c r="AU8" s="60">
        <v>2</v>
      </c>
      <c r="AV8" s="60">
        <v>2</v>
      </c>
      <c r="AW8" s="60">
        <v>2</v>
      </c>
      <c r="AX8" s="60">
        <v>2</v>
      </c>
      <c r="AY8" s="60">
        <v>2</v>
      </c>
      <c r="AZ8" s="60">
        <v>2</v>
      </c>
      <c r="BA8" s="60">
        <v>2</v>
      </c>
      <c r="BB8" s="60">
        <v>2</v>
      </c>
      <c r="BC8" s="60">
        <v>2</v>
      </c>
      <c r="BD8" s="60">
        <v>2</v>
      </c>
      <c r="BE8" s="60">
        <v>2</v>
      </c>
      <c r="BF8" s="60">
        <v>2</v>
      </c>
      <c r="BG8" s="60">
        <v>2</v>
      </c>
      <c r="BH8" s="60">
        <v>2</v>
      </c>
      <c r="BI8" s="60">
        <v>2</v>
      </c>
      <c r="BJ8" s="60">
        <v>2</v>
      </c>
      <c r="BK8" s="60">
        <v>2</v>
      </c>
      <c r="BL8" s="60">
        <v>2</v>
      </c>
      <c r="BM8" s="60">
        <v>2</v>
      </c>
      <c r="BN8" s="60">
        <v>2</v>
      </c>
      <c r="BO8" s="60">
        <v>2</v>
      </c>
      <c r="BP8" s="60">
        <v>2</v>
      </c>
      <c r="BQ8" s="60">
        <v>3</v>
      </c>
      <c r="BR8" s="60">
        <v>2</v>
      </c>
      <c r="BS8" s="60">
        <v>3</v>
      </c>
      <c r="BT8" s="60">
        <v>2</v>
      </c>
      <c r="BU8" s="60">
        <v>2</v>
      </c>
      <c r="BV8" s="60">
        <v>3</v>
      </c>
      <c r="BW8" s="60">
        <v>2</v>
      </c>
      <c r="BX8" s="60">
        <v>2</v>
      </c>
      <c r="BY8" s="60">
        <v>2</v>
      </c>
      <c r="BZ8" s="60">
        <v>2</v>
      </c>
      <c r="CA8" s="60">
        <v>2</v>
      </c>
      <c r="CB8" s="60">
        <v>2</v>
      </c>
      <c r="CC8" s="60">
        <v>3</v>
      </c>
      <c r="CD8" s="60">
        <v>3</v>
      </c>
      <c r="CE8" s="60"/>
    </row>
    <row r="9" spans="1:83" ht="15.75" thickBot="1">
      <c r="A9" s="21"/>
      <c r="B9" s="21"/>
      <c r="C9" s="21"/>
      <c r="D9" s="21"/>
      <c r="E9" s="43">
        <v>59</v>
      </c>
      <c r="F9" s="44">
        <v>19</v>
      </c>
      <c r="G9" s="44">
        <v>1</v>
      </c>
      <c r="H9" s="44">
        <v>40</v>
      </c>
      <c r="I9" s="44">
        <v>56</v>
      </c>
      <c r="J9" s="44">
        <v>37</v>
      </c>
      <c r="K9" s="44">
        <v>26</v>
      </c>
      <c r="L9" s="44">
        <v>20</v>
      </c>
      <c r="M9" s="44">
        <v>59</v>
      </c>
      <c r="N9" s="44">
        <v>39</v>
      </c>
      <c r="O9" s="44">
        <v>47</v>
      </c>
      <c r="P9" s="44">
        <v>53</v>
      </c>
      <c r="Q9" s="44">
        <v>38</v>
      </c>
      <c r="R9" s="44">
        <v>34</v>
      </c>
      <c r="S9" s="44">
        <v>4</v>
      </c>
      <c r="T9" s="44">
        <v>10</v>
      </c>
      <c r="U9" s="44">
        <v>53</v>
      </c>
      <c r="V9" s="44">
        <v>8</v>
      </c>
      <c r="W9" s="44">
        <v>7</v>
      </c>
      <c r="X9" s="44">
        <v>58</v>
      </c>
      <c r="Y9" s="44">
        <v>41</v>
      </c>
      <c r="Z9" s="44">
        <v>47</v>
      </c>
      <c r="AA9" s="44">
        <v>47</v>
      </c>
      <c r="AB9" s="44">
        <v>15</v>
      </c>
      <c r="AC9" s="44">
        <v>43</v>
      </c>
      <c r="AD9" s="44">
        <v>54</v>
      </c>
      <c r="AE9" s="44">
        <v>18</v>
      </c>
      <c r="AF9" s="44">
        <v>28</v>
      </c>
      <c r="AG9" s="44">
        <v>22</v>
      </c>
      <c r="AH9" s="44">
        <v>39</v>
      </c>
      <c r="AI9" s="44">
        <v>35</v>
      </c>
      <c r="AJ9" s="44">
        <v>37</v>
      </c>
      <c r="AK9" s="44">
        <v>50</v>
      </c>
      <c r="AL9" s="44">
        <v>27</v>
      </c>
      <c r="AM9" s="44">
        <v>57</v>
      </c>
      <c r="AN9" s="44">
        <v>13</v>
      </c>
      <c r="AO9" s="44">
        <v>39</v>
      </c>
      <c r="AP9" s="21">
        <v>43</v>
      </c>
      <c r="AQ9" s="21">
        <v>36</v>
      </c>
      <c r="AR9" s="21">
        <v>27</v>
      </c>
      <c r="AS9" s="21">
        <v>11</v>
      </c>
      <c r="AT9" s="21">
        <v>51</v>
      </c>
      <c r="AU9" s="60">
        <v>27</v>
      </c>
      <c r="AV9" s="60">
        <v>27</v>
      </c>
      <c r="AW9" s="60">
        <v>48</v>
      </c>
      <c r="AX9" s="60">
        <v>26</v>
      </c>
      <c r="AY9" s="60">
        <v>33</v>
      </c>
      <c r="AZ9" s="60">
        <v>53</v>
      </c>
      <c r="BA9" s="60">
        <v>11</v>
      </c>
      <c r="BB9" s="60">
        <v>56</v>
      </c>
      <c r="BC9" s="60">
        <v>10</v>
      </c>
      <c r="BD9" s="60">
        <v>30</v>
      </c>
      <c r="BE9" s="60">
        <v>20</v>
      </c>
      <c r="BF9" s="60">
        <v>29</v>
      </c>
      <c r="BG9" s="60">
        <v>43</v>
      </c>
      <c r="BH9" s="60">
        <v>56</v>
      </c>
      <c r="BI9" s="60">
        <v>11</v>
      </c>
      <c r="BJ9" s="60">
        <v>42</v>
      </c>
      <c r="BK9" s="60">
        <v>53</v>
      </c>
      <c r="BL9" s="60">
        <v>16</v>
      </c>
      <c r="BM9" s="60">
        <v>43</v>
      </c>
      <c r="BN9" s="60">
        <v>34</v>
      </c>
      <c r="BO9" s="60">
        <v>46</v>
      </c>
      <c r="BP9" s="60">
        <v>30</v>
      </c>
      <c r="BQ9" s="60">
        <v>5</v>
      </c>
      <c r="BR9" s="60">
        <v>36</v>
      </c>
      <c r="BS9" s="60">
        <v>5</v>
      </c>
      <c r="BT9" s="60">
        <v>46</v>
      </c>
      <c r="BU9" s="60">
        <v>56</v>
      </c>
      <c r="BV9" s="60">
        <v>3</v>
      </c>
      <c r="BW9" s="60">
        <v>37</v>
      </c>
      <c r="BX9" s="60">
        <v>55</v>
      </c>
      <c r="BY9" s="60">
        <v>52</v>
      </c>
      <c r="BZ9" s="60">
        <v>35</v>
      </c>
      <c r="CA9" s="60">
        <v>46</v>
      </c>
      <c r="CB9" s="60">
        <v>56</v>
      </c>
      <c r="CC9" s="60">
        <v>27</v>
      </c>
      <c r="CD9" s="60">
        <v>1</v>
      </c>
    </row>
    <row r="10" spans="1:83">
      <c r="A10" s="21"/>
      <c r="B10" s="21"/>
      <c r="C10" s="21"/>
      <c r="D10" s="2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83">
      <c r="A11" s="21"/>
      <c r="B11" s="21"/>
      <c r="C11" s="21"/>
      <c r="D11" s="2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BN11" s="60"/>
      <c r="BO11" s="60"/>
    </row>
    <row r="12" spans="1:83">
      <c r="A12" s="21"/>
      <c r="B12" s="21" t="s">
        <v>10</v>
      </c>
      <c r="C12" s="21">
        <f>W12</f>
        <v>0</v>
      </c>
      <c r="D12" s="2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8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8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83">
      <c r="A15" s="21"/>
      <c r="B15" s="21"/>
      <c r="C15" s="21"/>
      <c r="D15" s="21"/>
      <c r="E15" s="21">
        <v>1</v>
      </c>
      <c r="F15" s="21">
        <v>2</v>
      </c>
      <c r="G15" s="21">
        <v>3</v>
      </c>
      <c r="H15" s="21">
        <v>4</v>
      </c>
      <c r="I15" s="21">
        <v>5</v>
      </c>
      <c r="J15" s="21">
        <v>6</v>
      </c>
      <c r="K15" s="21">
        <v>7</v>
      </c>
      <c r="L15" s="21">
        <v>8</v>
      </c>
      <c r="M15" s="21">
        <v>9</v>
      </c>
      <c r="N15" s="21">
        <v>10</v>
      </c>
      <c r="O15" s="21">
        <v>11</v>
      </c>
      <c r="P15" s="21">
        <v>12</v>
      </c>
      <c r="Q15" s="21">
        <v>13</v>
      </c>
      <c r="R15" s="21">
        <v>14</v>
      </c>
      <c r="S15" s="21">
        <v>15</v>
      </c>
      <c r="T15" s="21">
        <v>16</v>
      </c>
      <c r="U15" s="21">
        <v>17</v>
      </c>
      <c r="V15" s="21">
        <v>18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83" ht="15.75" thickBot="1">
      <c r="A16" s="21"/>
      <c r="B16" s="21" t="s">
        <v>17</v>
      </c>
      <c r="C16" s="22">
        <f>MAX(E15:AA15)</f>
        <v>18</v>
      </c>
      <c r="D16" s="21"/>
      <c r="E16" s="21" t="s">
        <v>18</v>
      </c>
      <c r="F16" s="21" t="s">
        <v>19</v>
      </c>
      <c r="G16" s="21" t="s">
        <v>20</v>
      </c>
      <c r="H16" s="21" t="s">
        <v>21</v>
      </c>
      <c r="I16" s="21" t="s">
        <v>22</v>
      </c>
      <c r="J16" s="21" t="s">
        <v>23</v>
      </c>
      <c r="K16" s="21" t="s">
        <v>24</v>
      </c>
      <c r="L16" s="21" t="s">
        <v>25</v>
      </c>
      <c r="M16" s="21" t="s">
        <v>26</v>
      </c>
      <c r="N16" s="21" t="s">
        <v>27</v>
      </c>
      <c r="O16" s="21" t="s">
        <v>28</v>
      </c>
      <c r="P16" s="21" t="s">
        <v>33</v>
      </c>
      <c r="Q16" s="21" t="s">
        <v>18</v>
      </c>
      <c r="R16" s="21" t="s">
        <v>19</v>
      </c>
      <c r="S16" s="21" t="s">
        <v>20</v>
      </c>
      <c r="T16" s="21" t="s">
        <v>21</v>
      </c>
      <c r="U16" s="21" t="s">
        <v>22</v>
      </c>
      <c r="V16" s="21" t="s">
        <v>23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27" thickBot="1">
      <c r="A17" s="21"/>
      <c r="B17" s="25">
        <f>C17/C16</f>
        <v>4304.333333333333</v>
      </c>
      <c r="C17" s="22">
        <f>SUM(E17:AA17)</f>
        <v>77478</v>
      </c>
      <c r="D17" s="27" t="s">
        <v>41</v>
      </c>
      <c r="E17" s="47">
        <v>3355</v>
      </c>
      <c r="F17" s="48">
        <v>4350</v>
      </c>
      <c r="G17" s="48">
        <v>3894</v>
      </c>
      <c r="H17" s="48">
        <v>3985</v>
      </c>
      <c r="I17" s="21">
        <v>5476</v>
      </c>
      <c r="J17" s="21">
        <v>9180</v>
      </c>
      <c r="K17" s="21">
        <v>4959</v>
      </c>
      <c r="L17" s="21">
        <v>4568</v>
      </c>
      <c r="M17" s="21">
        <v>3604</v>
      </c>
      <c r="N17" s="21">
        <v>3678</v>
      </c>
      <c r="O17" s="21">
        <v>2499</v>
      </c>
      <c r="P17" s="21">
        <v>3215</v>
      </c>
      <c r="Q17" s="21">
        <v>3127</v>
      </c>
      <c r="R17" s="21">
        <v>3192</v>
      </c>
      <c r="S17" s="21">
        <v>2869</v>
      </c>
      <c r="T17" s="21">
        <v>3110</v>
      </c>
      <c r="U17" s="21">
        <v>4697</v>
      </c>
      <c r="V17" s="21">
        <v>7720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39.75" thickBot="1">
      <c r="A18" s="21"/>
      <c r="B18" s="25">
        <f>C18/C16</f>
        <v>3057</v>
      </c>
      <c r="C18" s="22">
        <f>SUM(E18:AA18)</f>
        <v>55026</v>
      </c>
      <c r="D18" s="27" t="s">
        <v>29</v>
      </c>
      <c r="E18" s="47">
        <v>2504</v>
      </c>
      <c r="F18" s="48">
        <v>3004</v>
      </c>
      <c r="G18" s="48">
        <v>2612</v>
      </c>
      <c r="H18" s="48">
        <v>2733</v>
      </c>
      <c r="I18" s="21">
        <v>3718</v>
      </c>
      <c r="J18" s="21">
        <v>5698</v>
      </c>
      <c r="K18" s="21">
        <v>3510</v>
      </c>
      <c r="L18" s="21">
        <v>3360</v>
      </c>
      <c r="M18" s="21">
        <v>2782</v>
      </c>
      <c r="N18" s="21">
        <v>2870</v>
      </c>
      <c r="O18" s="21">
        <v>1981</v>
      </c>
      <c r="P18" s="21">
        <v>2587</v>
      </c>
      <c r="Q18" s="21">
        <v>2506</v>
      </c>
      <c r="R18" s="21">
        <v>2438</v>
      </c>
      <c r="S18" s="21">
        <v>2209</v>
      </c>
      <c r="T18" s="21">
        <v>2289</v>
      </c>
      <c r="U18" s="21">
        <v>3272</v>
      </c>
      <c r="V18" s="21">
        <v>4953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>
      <c r="A19" s="21"/>
      <c r="B19" s="25"/>
      <c r="C19" s="22"/>
      <c r="D19" s="27"/>
      <c r="E19" s="49" t="str">
        <f>E16</f>
        <v>лютий</v>
      </c>
      <c r="F19" s="49" t="str">
        <f t="shared" ref="F19:O19" si="55">F16</f>
        <v>березень</v>
      </c>
      <c r="G19" s="49" t="str">
        <f t="shared" si="55"/>
        <v>квітень</v>
      </c>
      <c r="H19" s="49" t="str">
        <f t="shared" si="55"/>
        <v>травень</v>
      </c>
      <c r="I19" s="49" t="str">
        <f t="shared" si="55"/>
        <v>червень</v>
      </c>
      <c r="J19" s="49" t="str">
        <f t="shared" si="55"/>
        <v>липень</v>
      </c>
      <c r="K19" s="49" t="str">
        <f t="shared" si="55"/>
        <v>серпень</v>
      </c>
      <c r="L19" s="49" t="str">
        <f t="shared" si="55"/>
        <v>вересень</v>
      </c>
      <c r="M19" s="49" t="str">
        <f t="shared" si="55"/>
        <v>жовтень</v>
      </c>
      <c r="N19" s="49" t="str">
        <f t="shared" si="55"/>
        <v>листопад</v>
      </c>
      <c r="O19" s="49" t="str">
        <f t="shared" si="55"/>
        <v>грудень</v>
      </c>
      <c r="P19" s="21" t="s">
        <v>33</v>
      </c>
      <c r="Q19" s="21" t="s">
        <v>18</v>
      </c>
      <c r="R19" s="21" t="s">
        <v>19</v>
      </c>
      <c r="S19" s="21" t="s">
        <v>20</v>
      </c>
      <c r="T19" s="21" t="s">
        <v>21</v>
      </c>
      <c r="U19" s="21" t="s">
        <v>22</v>
      </c>
      <c r="V19" s="21" t="s">
        <v>23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>
      <c r="A20" s="21"/>
      <c r="B20" s="21"/>
      <c r="C20" s="21"/>
      <c r="D20" s="25" t="s">
        <v>39</v>
      </c>
      <c r="E20" s="50">
        <v>7.97</v>
      </c>
      <c r="F20" s="50">
        <v>7.42</v>
      </c>
      <c r="G20" s="50">
        <v>7.81</v>
      </c>
      <c r="H20" s="50">
        <v>7.95</v>
      </c>
      <c r="I20" s="50">
        <v>7.61</v>
      </c>
      <c r="J20" s="50">
        <v>7.55</v>
      </c>
      <c r="K20" s="50">
        <v>7.13</v>
      </c>
      <c r="L20" s="50">
        <v>6.96</v>
      </c>
      <c r="M20" s="51">
        <v>7.53</v>
      </c>
      <c r="N20" s="21">
        <v>8.01</v>
      </c>
      <c r="O20" s="21">
        <v>7.73</v>
      </c>
      <c r="P20" s="21">
        <v>7.58</v>
      </c>
      <c r="Q20" s="21">
        <v>7.8</v>
      </c>
      <c r="R20" s="21">
        <v>6.95</v>
      </c>
      <c r="S20" s="21">
        <v>7.23</v>
      </c>
      <c r="T20" s="21">
        <v>7.35</v>
      </c>
      <c r="U20" s="21">
        <v>7.38</v>
      </c>
      <c r="V20" s="21">
        <v>6.97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5.75" thickBot="1">
      <c r="A21" s="21"/>
      <c r="B21" s="21"/>
      <c r="C21" s="21"/>
      <c r="D21" s="21" t="s">
        <v>40</v>
      </c>
      <c r="E21" s="52">
        <f>E22+E23/60</f>
        <v>3.05</v>
      </c>
      <c r="F21" s="52">
        <f t="shared" ref="F21:P21" si="56">F22+F23/60</f>
        <v>2.5333333333333332</v>
      </c>
      <c r="G21" s="52">
        <f t="shared" si="56"/>
        <v>3.0833333333333335</v>
      </c>
      <c r="H21" s="52">
        <f t="shared" si="56"/>
        <v>3.2666666666666666</v>
      </c>
      <c r="I21" s="52">
        <f t="shared" si="56"/>
        <v>2.95</v>
      </c>
      <c r="J21" s="52">
        <f t="shared" si="56"/>
        <v>2.9166666666666665</v>
      </c>
      <c r="K21" s="52">
        <f t="shared" si="56"/>
        <v>2.4333333333333336</v>
      </c>
      <c r="L21" s="52">
        <f t="shared" si="56"/>
        <v>2.6166666666666667</v>
      </c>
      <c r="M21" s="52">
        <f t="shared" si="56"/>
        <v>2.6333333333333333</v>
      </c>
      <c r="N21" s="52">
        <f t="shared" si="56"/>
        <v>2.4833333333333334</v>
      </c>
      <c r="O21" s="52">
        <f t="shared" si="56"/>
        <v>3.55</v>
      </c>
      <c r="P21" s="52">
        <f t="shared" si="56"/>
        <v>2.5</v>
      </c>
      <c r="Q21" s="52">
        <f t="shared" ref="Q21:R21" si="57">Q22+Q23/60</f>
        <v>2.6166666666666667</v>
      </c>
      <c r="R21" s="52">
        <f t="shared" si="57"/>
        <v>2.5333333333333332</v>
      </c>
      <c r="S21" s="52">
        <f t="shared" ref="S21:T21" si="58">S22+S23/60</f>
        <v>2.7</v>
      </c>
      <c r="T21" s="52">
        <f t="shared" si="58"/>
        <v>2.85</v>
      </c>
      <c r="U21" s="52">
        <f t="shared" ref="U21:V21" si="59">U22+U23/60</f>
        <v>2.8166666666666664</v>
      </c>
      <c r="V21" s="52">
        <f t="shared" si="59"/>
        <v>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15.75" thickBot="1">
      <c r="A22" s="21"/>
      <c r="B22" s="21"/>
      <c r="C22" s="21"/>
      <c r="D22" s="21"/>
      <c r="E22" s="41">
        <v>3</v>
      </c>
      <c r="F22" s="42">
        <v>2</v>
      </c>
      <c r="G22" s="42">
        <v>3</v>
      </c>
      <c r="H22" s="42">
        <v>3</v>
      </c>
      <c r="I22" s="42">
        <v>2</v>
      </c>
      <c r="J22" s="42">
        <v>2</v>
      </c>
      <c r="K22" s="42">
        <v>2</v>
      </c>
      <c r="L22" s="42">
        <v>2</v>
      </c>
      <c r="M22" s="21">
        <v>2</v>
      </c>
      <c r="N22" s="21">
        <v>2</v>
      </c>
      <c r="O22" s="21">
        <v>3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21">
        <v>2</v>
      </c>
      <c r="V22" s="21">
        <v>3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15.75" thickBot="1">
      <c r="A23" s="21"/>
      <c r="B23" s="21"/>
      <c r="C23" s="21"/>
      <c r="D23" s="21"/>
      <c r="E23" s="43">
        <v>3</v>
      </c>
      <c r="F23" s="44">
        <v>32</v>
      </c>
      <c r="G23" s="44">
        <v>5</v>
      </c>
      <c r="H23" s="44">
        <v>16</v>
      </c>
      <c r="I23" s="44">
        <v>57</v>
      </c>
      <c r="J23" s="44">
        <v>55</v>
      </c>
      <c r="K23" s="44">
        <v>26</v>
      </c>
      <c r="L23" s="44">
        <v>37</v>
      </c>
      <c r="M23" s="21">
        <v>38</v>
      </c>
      <c r="N23" s="21">
        <v>29</v>
      </c>
      <c r="O23" s="21">
        <v>33</v>
      </c>
      <c r="P23" s="21">
        <v>30</v>
      </c>
      <c r="Q23" s="21">
        <v>37</v>
      </c>
      <c r="R23" s="21">
        <v>32</v>
      </c>
      <c r="S23" s="21">
        <v>42</v>
      </c>
      <c r="T23" s="21">
        <v>51</v>
      </c>
      <c r="U23" s="21">
        <v>49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ht="15.75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ht="27" thickBot="1">
      <c r="A26" s="21"/>
      <c r="B26" s="4"/>
      <c r="C26" s="53" t="s">
        <v>30</v>
      </c>
      <c r="D26" s="72" t="s">
        <v>6</v>
      </c>
      <c r="E26" s="73"/>
      <c r="F26" s="7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ht="26.25" thickBot="1">
      <c r="A27" s="21"/>
      <c r="B27" s="5"/>
      <c r="C27" s="24">
        <f>DATE(2013,2,2)+7*C1</f>
        <v>41853</v>
      </c>
      <c r="D27" s="54" t="s">
        <v>7</v>
      </c>
      <c r="E27" s="54" t="s">
        <v>8</v>
      </c>
      <c r="F27" s="54" t="s">
        <v>9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ht="16.5" thickTop="1" thickBot="1">
      <c r="A28" s="21"/>
      <c r="B28" s="55" t="s">
        <v>36</v>
      </c>
      <c r="C28" s="56">
        <f>C3</f>
        <v>77722</v>
      </c>
      <c r="D28" s="56">
        <f>B17</f>
        <v>4304.333333333333</v>
      </c>
      <c r="E28" s="56">
        <f>B3</f>
        <v>996.43589743589746</v>
      </c>
      <c r="F28" s="56">
        <f>A3</f>
        <v>142.34798534798534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ht="26.25" thickBot="1">
      <c r="A29" s="21"/>
      <c r="B29" s="57" t="s">
        <v>31</v>
      </c>
      <c r="C29" s="61">
        <v>49992</v>
      </c>
      <c r="D29" s="56">
        <f>B18</f>
        <v>3057</v>
      </c>
      <c r="E29" s="56">
        <f>B4</f>
        <v>765.80769230769226</v>
      </c>
      <c r="F29" s="56">
        <f>A4</f>
        <v>109.40109890109889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>
      <c r="A30" s="21"/>
      <c r="B30" s="25" t="s">
        <v>42</v>
      </c>
      <c r="C30" s="58">
        <v>7.46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>
      <c r="A31" s="21"/>
      <c r="B31" s="21" t="s">
        <v>32</v>
      </c>
      <c r="C31" s="36">
        <f>C32+C33/60</f>
        <v>2.7833333333333332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>
      <c r="A32" s="21"/>
      <c r="B32" s="21"/>
      <c r="C32" s="59">
        <v>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>
      <c r="A33" s="21"/>
      <c r="B33" s="21"/>
      <c r="C33" s="59">
        <v>47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</sheetData>
  <mergeCells count="1">
    <mergeCell ref="D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IPE2013</vt:lpstr>
      <vt:lpstr>IPEStat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vpsh</dc:creator>
  <cp:lastModifiedBy>VPSH</cp:lastModifiedBy>
  <cp:lastPrinted>2013-11-29T16:53:23Z</cp:lastPrinted>
  <dcterms:created xsi:type="dcterms:W3CDTF">2013-11-29T07:54:37Z</dcterms:created>
  <dcterms:modified xsi:type="dcterms:W3CDTF">2014-08-03T17:07:59Z</dcterms:modified>
</cp:coreProperties>
</file>