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20" windowWidth="12420" windowHeight="6075"/>
  </bookViews>
  <sheets>
    <sheet name="FC2013" sheetId="1" r:id="rId1"/>
    <sheet name="FCStat" sheetId="2" r:id="rId2"/>
  </sheets>
  <calcPr calcId="125725"/>
</workbook>
</file>

<file path=xl/calcChain.xml><?xml version="1.0" encoding="utf-8"?>
<calcChain xmlns="http://schemas.openxmlformats.org/spreadsheetml/2006/main">
  <c r="U22" i="2"/>
  <c r="CB2"/>
  <c r="CC2" s="1"/>
  <c r="CB5"/>
  <c r="CB7"/>
  <c r="CC7"/>
  <c r="CD7"/>
  <c r="CA2"/>
  <c r="CA5"/>
  <c r="CA7"/>
  <c r="BX7"/>
  <c r="BY7"/>
  <c r="BZ7"/>
  <c r="BW7"/>
  <c r="T22"/>
  <c r="BX2"/>
  <c r="BY2" s="1"/>
  <c r="BX5"/>
  <c r="BS2"/>
  <c r="BS5" s="1"/>
  <c r="BS7"/>
  <c r="S22"/>
  <c r="BT2"/>
  <c r="BT5" s="1"/>
  <c r="BT7"/>
  <c r="BU7"/>
  <c r="BV7"/>
  <c r="BR2"/>
  <c r="BR5"/>
  <c r="BR7"/>
  <c r="R22"/>
  <c r="BP2"/>
  <c r="BQ2"/>
  <c r="BP5"/>
  <c r="BQ5"/>
  <c r="BP7"/>
  <c r="BQ7"/>
  <c r="BO2"/>
  <c r="BO5" s="1"/>
  <c r="BO7"/>
  <c r="C4"/>
  <c r="C3"/>
  <c r="BN2"/>
  <c r="BN5" s="1"/>
  <c r="BN7"/>
  <c r="B19"/>
  <c r="B18"/>
  <c r="B17"/>
  <c r="Q22"/>
  <c r="BM2"/>
  <c r="BM5" s="1"/>
  <c r="BM7"/>
  <c r="BK2"/>
  <c r="BL2"/>
  <c r="BL5" s="1"/>
  <c r="BK5"/>
  <c r="BK7"/>
  <c r="BL7"/>
  <c r="P22"/>
  <c r="BH2"/>
  <c r="BI2" s="1"/>
  <c r="BH7"/>
  <c r="BI7"/>
  <c r="BJ7"/>
  <c r="BG2"/>
  <c r="BG5" s="1"/>
  <c r="BG7"/>
  <c r="CC5" l="1"/>
  <c r="CD2"/>
  <c r="CD5" s="1"/>
  <c r="BZ2"/>
  <c r="BZ5" s="1"/>
  <c r="BY5"/>
  <c r="BU2"/>
  <c r="BV2" s="1"/>
  <c r="BV5" s="1"/>
  <c r="BU5"/>
  <c r="BI5"/>
  <c r="BJ2"/>
  <c r="BJ5" s="1"/>
  <c r="BH5"/>
  <c r="BE2"/>
  <c r="BF2" s="1"/>
  <c r="BF5" s="1"/>
  <c r="BE5"/>
  <c r="BE7"/>
  <c r="BF7"/>
  <c r="C1"/>
  <c r="O22"/>
  <c r="BB2"/>
  <c r="BB5" s="1"/>
  <c r="BC2"/>
  <c r="BD2" s="1"/>
  <c r="BD5" s="1"/>
  <c r="BB7"/>
  <c r="BC7"/>
  <c r="BD7"/>
  <c r="BW2" l="1"/>
  <c r="BW5" s="1"/>
  <c r="BC5"/>
  <c r="BA2" l="1"/>
  <c r="BA5"/>
  <c r="BA7"/>
  <c r="AY2"/>
  <c r="AZ2"/>
  <c r="AZ5" s="1"/>
  <c r="AY5"/>
  <c r="AY7"/>
  <c r="AZ7"/>
  <c r="D12" i="1" l="1"/>
  <c r="AW2" i="2"/>
  <c r="AX2" s="1"/>
  <c r="AX5" s="1"/>
  <c r="AW5"/>
  <c r="AW7"/>
  <c r="AX7"/>
  <c r="D11" i="1"/>
  <c r="AV2" i="2"/>
  <c r="AV5"/>
  <c r="AV7"/>
  <c r="M22"/>
  <c r="N22"/>
  <c r="AU7"/>
  <c r="AU5"/>
  <c r="AU2"/>
  <c r="B32"/>
  <c r="D13" i="1" s="1"/>
  <c r="L22" i="2"/>
  <c r="K22"/>
  <c r="J22"/>
  <c r="I22"/>
  <c r="H22"/>
  <c r="G22"/>
  <c r="F22"/>
  <c r="E22"/>
  <c r="D22"/>
  <c r="N20"/>
  <c r="M20"/>
  <c r="L20"/>
  <c r="K20"/>
  <c r="J20"/>
  <c r="I20"/>
  <c r="H20"/>
  <c r="G20"/>
  <c r="F20"/>
  <c r="E20"/>
  <c r="D20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E5"/>
  <c r="B29"/>
  <c r="G2"/>
  <c r="G5" s="1"/>
  <c r="F2"/>
  <c r="F5" s="1"/>
  <c r="B28"/>
  <c r="E16" i="1" s="1"/>
  <c r="D10" l="1"/>
  <c r="A19" i="2"/>
  <c r="C30" s="1"/>
  <c r="E11" i="1" s="1"/>
  <c r="A18" i="2"/>
  <c r="C29" s="1"/>
  <c r="E10" i="1" s="1"/>
  <c r="H2" i="2"/>
  <c r="B3"/>
  <c r="B4"/>
  <c r="H5" l="1"/>
  <c r="I2"/>
  <c r="D30"/>
  <c r="F11" i="1" s="1"/>
  <c r="A4" i="2"/>
  <c r="E30" s="1"/>
  <c r="G11" i="1" s="1"/>
  <c r="A3" i="2"/>
  <c r="E29" s="1"/>
  <c r="G10" i="1" s="1"/>
  <c r="D29" i="2"/>
  <c r="F10" i="1" s="1"/>
  <c r="I5" i="2" l="1"/>
  <c r="J2"/>
  <c r="J5" l="1"/>
  <c r="K2"/>
  <c r="K5" l="1"/>
  <c r="L2"/>
  <c r="L5" l="1"/>
  <c r="M2"/>
  <c r="M5" l="1"/>
  <c r="N2"/>
  <c r="N5" l="1"/>
  <c r="O2"/>
  <c r="O5" l="1"/>
  <c r="P2"/>
  <c r="P5" l="1"/>
  <c r="Q2"/>
  <c r="Q5" l="1"/>
  <c r="R2"/>
  <c r="R5" l="1"/>
  <c r="S2"/>
  <c r="S5" l="1"/>
  <c r="T2"/>
  <c r="T5" l="1"/>
  <c r="U2"/>
  <c r="U5" l="1"/>
  <c r="V2"/>
  <c r="V5" l="1"/>
  <c r="W2"/>
  <c r="W5" l="1"/>
  <c r="X2"/>
  <c r="X5" l="1"/>
  <c r="Y2"/>
  <c r="Y5" l="1"/>
  <c r="Z2"/>
  <c r="Z5" l="1"/>
  <c r="AA2"/>
  <c r="AA5" l="1"/>
  <c r="AB2"/>
  <c r="AB5" l="1"/>
  <c r="AC2"/>
  <c r="AC5" l="1"/>
  <c r="AD2"/>
  <c r="AD5" l="1"/>
  <c r="AE2"/>
  <c r="AE5" l="1"/>
  <c r="AF2"/>
  <c r="AF5" l="1"/>
  <c r="AG2"/>
  <c r="AG5" l="1"/>
  <c r="AH2"/>
  <c r="AH5" l="1"/>
  <c r="AI2"/>
  <c r="AI5" l="1"/>
  <c r="AJ2"/>
  <c r="AJ5" l="1"/>
  <c r="AK2"/>
  <c r="AK5" l="1"/>
  <c r="AL2"/>
  <c r="AL5" l="1"/>
  <c r="AM2"/>
  <c r="AM5" l="1"/>
  <c r="AN2"/>
  <c r="AN5" l="1"/>
  <c r="AO2"/>
  <c r="AO5" l="1"/>
  <c r="AP2"/>
  <c r="AP5" l="1"/>
  <c r="AQ2"/>
  <c r="AQ5" l="1"/>
  <c r="AR2"/>
  <c r="AR5" l="1"/>
  <c r="AS2"/>
  <c r="AS5" l="1"/>
  <c r="AT2"/>
  <c r="AT5" s="1"/>
</calcChain>
</file>

<file path=xl/sharedStrings.xml><?xml version="1.0" encoding="utf-8"?>
<sst xmlns="http://schemas.openxmlformats.org/spreadsheetml/2006/main" count="64" uniqueCount="41">
  <si>
    <t>СТАТИСТИКА ВИКОРИСТАННЯ WEB-САЙТУ</t>
  </si>
  <si>
    <t>факультету кібернетики</t>
  </si>
  <si>
    <t xml:space="preserve">Київського національного університету </t>
  </si>
  <si>
    <t>імені Тараса Шевченка</t>
  </si>
  <si>
    <t>www.cyb.univ.kiev.ua</t>
  </si>
  <si>
    <t>Всього</t>
  </si>
  <si>
    <t>В середньому</t>
  </si>
  <si>
    <t>за місяць</t>
  </si>
  <si>
    <t>за тиждень</t>
  </si>
  <si>
    <t>за день</t>
  </si>
  <si>
    <t>Користувачів</t>
  </si>
  <si>
    <t>Середній час перебування на сайті (хв.)</t>
  </si>
  <si>
    <t>За день</t>
  </si>
  <si>
    <t>Тижднів</t>
  </si>
  <si>
    <t>Середнє</t>
  </si>
  <si>
    <t>Дата</t>
  </si>
  <si>
    <t>Відвідувачів на тиждень</t>
  </si>
  <si>
    <t>Місяців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</si>
  <si>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</si>
  <si>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</si>
  <si>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</si>
  <si>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</si>
  <si>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</si>
  <si>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</si>
  <si>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</si>
  <si>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</si>
  <si>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</si>
  <si>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</si>
  <si>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</si>
  <si>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Відвідувачів на місяць</t>
  </si>
  <si>
    <t>Всього на</t>
  </si>
  <si>
    <t>відвідувачів</t>
  </si>
  <si>
    <t>січень</t>
  </si>
  <si>
    <t>Станом з</t>
  </si>
  <si>
    <t>по</t>
  </si>
  <si>
    <t>Сеансів за місяць</t>
  </si>
  <si>
    <t>Стор/сеанс</t>
  </si>
  <si>
    <t>Сер.час сеанс.(хв.)</t>
  </si>
  <si>
    <t>Сеансів за тиждень</t>
  </si>
  <si>
    <t>Сеансів</t>
  </si>
  <si>
    <t>Середня кількість проглянутих сторінок за 1 сеанс</t>
  </si>
</sst>
</file>

<file path=xl/styles.xml><?xml version="1.0" encoding="utf-8"?>
<styleSheet xmlns="http://schemas.openxmlformats.org/spreadsheetml/2006/main">
  <numFmts count="1">
    <numFmt numFmtId="164" formatCode="dd\.mm\.yy;@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.5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164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3" fillId="0" borderId="0" xfId="0" applyNumberFormat="1" applyFont="1" applyBorder="1"/>
    <xf numFmtId="1" fontId="3" fillId="2" borderId="0" xfId="0" applyNumberFormat="1" applyFont="1" applyFill="1" applyBorder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Border="1"/>
    <xf numFmtId="0" fontId="9" fillId="0" borderId="0" xfId="0" applyFont="1" applyBorder="1"/>
    <xf numFmtId="164" fontId="9" fillId="0" borderId="0" xfId="0" applyNumberFormat="1" applyFont="1" applyBorder="1"/>
    <xf numFmtId="1" fontId="3" fillId="0" borderId="0" xfId="0" applyNumberFormat="1" applyFont="1"/>
    <xf numFmtId="0" fontId="8" fillId="0" borderId="0" xfId="0" applyFont="1" applyAlignment="1">
      <alignment horizontal="justify"/>
    </xf>
    <xf numFmtId="0" fontId="3" fillId="0" borderId="0" xfId="0" applyFont="1"/>
    <xf numFmtId="2" fontId="0" fillId="0" borderId="0" xfId="0" applyNumberFormat="1" applyBorder="1"/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0" xfId="0" applyFill="1" applyBorder="1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Alignment="1">
      <alignment horizontal="right"/>
    </xf>
    <xf numFmtId="0" fontId="8" fillId="3" borderId="0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justify" wrapText="1"/>
    </xf>
    <xf numFmtId="1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FCStat!$D$3</c:f>
              <c:strCache>
                <c:ptCount val="1"/>
                <c:pt idx="0">
                  <c:v>Сеансів за тиждень</c:v>
                </c:pt>
              </c:strCache>
            </c:strRef>
          </c:tx>
          <c:marker>
            <c:symbol val="none"/>
          </c:marker>
          <c:cat>
            <c:numRef>
              <c:f>FCStat!$E$2:$CD$2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FCStat!$E$3:$CD$3</c:f>
              <c:numCache>
                <c:formatCode>General</c:formatCode>
                <c:ptCount val="78"/>
                <c:pt idx="0">
                  <c:v>738</c:v>
                </c:pt>
                <c:pt idx="1">
                  <c:v>1023</c:v>
                </c:pt>
                <c:pt idx="2">
                  <c:v>841</c:v>
                </c:pt>
                <c:pt idx="3">
                  <c:v>392</c:v>
                </c:pt>
                <c:pt idx="4">
                  <c:v>575</c:v>
                </c:pt>
                <c:pt idx="5">
                  <c:v>757</c:v>
                </c:pt>
                <c:pt idx="6">
                  <c:v>720</c:v>
                </c:pt>
                <c:pt idx="7">
                  <c:v>974</c:v>
                </c:pt>
                <c:pt idx="8">
                  <c:v>811</c:v>
                </c:pt>
                <c:pt idx="9">
                  <c:v>936</c:v>
                </c:pt>
                <c:pt idx="10">
                  <c:v>1651</c:v>
                </c:pt>
                <c:pt idx="11">
                  <c:v>2368</c:v>
                </c:pt>
                <c:pt idx="12">
                  <c:v>884</c:v>
                </c:pt>
                <c:pt idx="13">
                  <c:v>602</c:v>
                </c:pt>
                <c:pt idx="14">
                  <c:v>1126</c:v>
                </c:pt>
                <c:pt idx="15">
                  <c:v>1118</c:v>
                </c:pt>
                <c:pt idx="16">
                  <c:v>1205</c:v>
                </c:pt>
                <c:pt idx="17">
                  <c:v>1258</c:v>
                </c:pt>
                <c:pt idx="18">
                  <c:v>1333</c:v>
                </c:pt>
                <c:pt idx="19">
                  <c:v>1244</c:v>
                </c:pt>
                <c:pt idx="20">
                  <c:v>1696</c:v>
                </c:pt>
                <c:pt idx="21">
                  <c:v>2769</c:v>
                </c:pt>
                <c:pt idx="22">
                  <c:v>2550</c:v>
                </c:pt>
                <c:pt idx="23">
                  <c:v>2768</c:v>
                </c:pt>
                <c:pt idx="24">
                  <c:v>2205</c:v>
                </c:pt>
                <c:pt idx="25">
                  <c:v>2191</c:v>
                </c:pt>
                <c:pt idx="26">
                  <c:v>2369</c:v>
                </c:pt>
                <c:pt idx="27">
                  <c:v>1631</c:v>
                </c:pt>
                <c:pt idx="28">
                  <c:v>1217</c:v>
                </c:pt>
                <c:pt idx="29">
                  <c:v>2232</c:v>
                </c:pt>
                <c:pt idx="30">
                  <c:v>2614</c:v>
                </c:pt>
                <c:pt idx="31">
                  <c:v>1652</c:v>
                </c:pt>
                <c:pt idx="32">
                  <c:v>1503</c:v>
                </c:pt>
                <c:pt idx="33">
                  <c:v>1108</c:v>
                </c:pt>
                <c:pt idx="34">
                  <c:v>1150</c:v>
                </c:pt>
                <c:pt idx="35">
                  <c:v>1115</c:v>
                </c:pt>
                <c:pt idx="36">
                  <c:v>1005</c:v>
                </c:pt>
                <c:pt idx="37">
                  <c:v>981</c:v>
                </c:pt>
                <c:pt idx="38">
                  <c:v>959</c:v>
                </c:pt>
                <c:pt idx="39">
                  <c:v>1027</c:v>
                </c:pt>
                <c:pt idx="40">
                  <c:v>1056</c:v>
                </c:pt>
                <c:pt idx="41">
                  <c:v>945</c:v>
                </c:pt>
                <c:pt idx="42">
                  <c:v>1026</c:v>
                </c:pt>
                <c:pt idx="43">
                  <c:v>1036</c:v>
                </c:pt>
                <c:pt idx="44">
                  <c:v>846</c:v>
                </c:pt>
                <c:pt idx="45">
                  <c:v>855</c:v>
                </c:pt>
                <c:pt idx="46">
                  <c:v>1002</c:v>
                </c:pt>
                <c:pt idx="47">
                  <c:v>568</c:v>
                </c:pt>
                <c:pt idx="48">
                  <c:v>745</c:v>
                </c:pt>
                <c:pt idx="49">
                  <c:v>1078</c:v>
                </c:pt>
                <c:pt idx="50">
                  <c:v>1119</c:v>
                </c:pt>
                <c:pt idx="51">
                  <c:v>937</c:v>
                </c:pt>
                <c:pt idx="52">
                  <c:v>792</c:v>
                </c:pt>
                <c:pt idx="53">
                  <c:v>939</c:v>
                </c:pt>
                <c:pt idx="54">
                  <c:v>1570</c:v>
                </c:pt>
                <c:pt idx="55">
                  <c:v>1012</c:v>
                </c:pt>
                <c:pt idx="56">
                  <c:v>761</c:v>
                </c:pt>
                <c:pt idx="57">
                  <c:v>750</c:v>
                </c:pt>
                <c:pt idx="58">
                  <c:v>899</c:v>
                </c:pt>
                <c:pt idx="59">
                  <c:v>890</c:v>
                </c:pt>
                <c:pt idx="60">
                  <c:v>1021</c:v>
                </c:pt>
                <c:pt idx="61">
                  <c:v>1217</c:v>
                </c:pt>
                <c:pt idx="62">
                  <c:v>832</c:v>
                </c:pt>
                <c:pt idx="63">
                  <c:v>916</c:v>
                </c:pt>
                <c:pt idx="64">
                  <c:v>839</c:v>
                </c:pt>
                <c:pt idx="65">
                  <c:v>605</c:v>
                </c:pt>
                <c:pt idx="66">
                  <c:v>1212</c:v>
                </c:pt>
                <c:pt idx="67">
                  <c:v>1065</c:v>
                </c:pt>
                <c:pt idx="68">
                  <c:v>1037</c:v>
                </c:pt>
                <c:pt idx="69">
                  <c:v>1162</c:v>
                </c:pt>
                <c:pt idx="70">
                  <c:v>1287</c:v>
                </c:pt>
                <c:pt idx="71">
                  <c:v>1286</c:v>
                </c:pt>
                <c:pt idx="72">
                  <c:v>1492</c:v>
                </c:pt>
                <c:pt idx="73">
                  <c:v>1419</c:v>
                </c:pt>
                <c:pt idx="74">
                  <c:v>2228</c:v>
                </c:pt>
                <c:pt idx="75">
                  <c:v>2821</c:v>
                </c:pt>
                <c:pt idx="76">
                  <c:v>1773</c:v>
                </c:pt>
                <c:pt idx="77">
                  <c:v>1628</c:v>
                </c:pt>
              </c:numCache>
            </c:numRef>
          </c:val>
        </c:ser>
        <c:ser>
          <c:idx val="1"/>
          <c:order val="1"/>
          <c:tx>
            <c:strRef>
              <c:f>FCStat!$D$4</c:f>
              <c:strCache>
                <c:ptCount val="1"/>
                <c:pt idx="0">
                  <c:v>Відвідувачів на тиждень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FCStat!$E$2:$CD$2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FCStat!$E$4:$CD$4</c:f>
              <c:numCache>
                <c:formatCode>General</c:formatCode>
                <c:ptCount val="78"/>
                <c:pt idx="0">
                  <c:v>529</c:v>
                </c:pt>
                <c:pt idx="1">
                  <c:v>713</c:v>
                </c:pt>
                <c:pt idx="2">
                  <c:v>596</c:v>
                </c:pt>
                <c:pt idx="3">
                  <c:v>289</c:v>
                </c:pt>
                <c:pt idx="4">
                  <c:v>416</c:v>
                </c:pt>
                <c:pt idx="5">
                  <c:v>559</c:v>
                </c:pt>
                <c:pt idx="6">
                  <c:v>553</c:v>
                </c:pt>
                <c:pt idx="7">
                  <c:v>646</c:v>
                </c:pt>
                <c:pt idx="8">
                  <c:v>571</c:v>
                </c:pt>
                <c:pt idx="9">
                  <c:v>601</c:v>
                </c:pt>
                <c:pt idx="10">
                  <c:v>1009</c:v>
                </c:pt>
                <c:pt idx="11">
                  <c:v>1205</c:v>
                </c:pt>
                <c:pt idx="12">
                  <c:v>534</c:v>
                </c:pt>
                <c:pt idx="13">
                  <c:v>408</c:v>
                </c:pt>
                <c:pt idx="14">
                  <c:v>716</c:v>
                </c:pt>
                <c:pt idx="15">
                  <c:v>689</c:v>
                </c:pt>
                <c:pt idx="16">
                  <c:v>738</c:v>
                </c:pt>
                <c:pt idx="17">
                  <c:v>824</c:v>
                </c:pt>
                <c:pt idx="18">
                  <c:v>854</c:v>
                </c:pt>
                <c:pt idx="19">
                  <c:v>775</c:v>
                </c:pt>
                <c:pt idx="20">
                  <c:v>1023</c:v>
                </c:pt>
                <c:pt idx="21">
                  <c:v>1590</c:v>
                </c:pt>
                <c:pt idx="22">
                  <c:v>1244</c:v>
                </c:pt>
                <c:pt idx="23">
                  <c:v>1230</c:v>
                </c:pt>
                <c:pt idx="24">
                  <c:v>955</c:v>
                </c:pt>
                <c:pt idx="25">
                  <c:v>1193</c:v>
                </c:pt>
                <c:pt idx="26">
                  <c:v>1253</c:v>
                </c:pt>
                <c:pt idx="27">
                  <c:v>902</c:v>
                </c:pt>
                <c:pt idx="28">
                  <c:v>705</c:v>
                </c:pt>
                <c:pt idx="29">
                  <c:v>1145</c:v>
                </c:pt>
                <c:pt idx="30">
                  <c:v>1347</c:v>
                </c:pt>
                <c:pt idx="31">
                  <c:v>953</c:v>
                </c:pt>
                <c:pt idx="32">
                  <c:v>871</c:v>
                </c:pt>
                <c:pt idx="33">
                  <c:v>718</c:v>
                </c:pt>
                <c:pt idx="34">
                  <c:v>713</c:v>
                </c:pt>
                <c:pt idx="35">
                  <c:v>708</c:v>
                </c:pt>
                <c:pt idx="36">
                  <c:v>688</c:v>
                </c:pt>
                <c:pt idx="37">
                  <c:v>697</c:v>
                </c:pt>
                <c:pt idx="38">
                  <c:v>657</c:v>
                </c:pt>
                <c:pt idx="39">
                  <c:v>647</c:v>
                </c:pt>
                <c:pt idx="40">
                  <c:v>664</c:v>
                </c:pt>
                <c:pt idx="41">
                  <c:v>636</c:v>
                </c:pt>
                <c:pt idx="42">
                  <c:v>714</c:v>
                </c:pt>
                <c:pt idx="43">
                  <c:v>676</c:v>
                </c:pt>
                <c:pt idx="44">
                  <c:v>555</c:v>
                </c:pt>
                <c:pt idx="45">
                  <c:v>583</c:v>
                </c:pt>
                <c:pt idx="46">
                  <c:v>661</c:v>
                </c:pt>
                <c:pt idx="47">
                  <c:v>359</c:v>
                </c:pt>
                <c:pt idx="48">
                  <c:v>537</c:v>
                </c:pt>
                <c:pt idx="49">
                  <c:v>737</c:v>
                </c:pt>
                <c:pt idx="50">
                  <c:v>754</c:v>
                </c:pt>
                <c:pt idx="51">
                  <c:v>651</c:v>
                </c:pt>
                <c:pt idx="52">
                  <c:v>565</c:v>
                </c:pt>
                <c:pt idx="53">
                  <c:v>681</c:v>
                </c:pt>
                <c:pt idx="54">
                  <c:v>954</c:v>
                </c:pt>
                <c:pt idx="55">
                  <c:v>635</c:v>
                </c:pt>
                <c:pt idx="56">
                  <c:v>491</c:v>
                </c:pt>
                <c:pt idx="57">
                  <c:v>505</c:v>
                </c:pt>
                <c:pt idx="58">
                  <c:v>595</c:v>
                </c:pt>
                <c:pt idx="59">
                  <c:v>562</c:v>
                </c:pt>
                <c:pt idx="60">
                  <c:v>660</c:v>
                </c:pt>
                <c:pt idx="61">
                  <c:v>897</c:v>
                </c:pt>
                <c:pt idx="62">
                  <c:v>569</c:v>
                </c:pt>
                <c:pt idx="63">
                  <c:v>630</c:v>
                </c:pt>
                <c:pt idx="64">
                  <c:v>583</c:v>
                </c:pt>
                <c:pt idx="65">
                  <c:v>468</c:v>
                </c:pt>
                <c:pt idx="66">
                  <c:v>783</c:v>
                </c:pt>
                <c:pt idx="67">
                  <c:v>707</c:v>
                </c:pt>
                <c:pt idx="68">
                  <c:v>628</c:v>
                </c:pt>
                <c:pt idx="69">
                  <c:v>798</c:v>
                </c:pt>
                <c:pt idx="70">
                  <c:v>819</c:v>
                </c:pt>
                <c:pt idx="71">
                  <c:v>841</c:v>
                </c:pt>
                <c:pt idx="72">
                  <c:v>952</c:v>
                </c:pt>
                <c:pt idx="73">
                  <c:v>936</c:v>
                </c:pt>
                <c:pt idx="74">
                  <c:v>1219</c:v>
                </c:pt>
                <c:pt idx="75">
                  <c:v>1417</c:v>
                </c:pt>
                <c:pt idx="76">
                  <c:v>886</c:v>
                </c:pt>
                <c:pt idx="77">
                  <c:v>849</c:v>
                </c:pt>
              </c:numCache>
            </c:numRef>
          </c:val>
        </c:ser>
        <c:marker val="1"/>
        <c:axId val="86506496"/>
        <c:axId val="88256512"/>
      </c:lineChart>
      <c:dateAx>
        <c:axId val="86506496"/>
        <c:scaling>
          <c:orientation val="minMax"/>
        </c:scaling>
        <c:axPos val="b"/>
        <c:numFmt formatCode="dd\.mm\.yy;@" sourceLinked="1"/>
        <c:tickLblPos val="nextTo"/>
        <c:crossAx val="88256512"/>
        <c:crosses val="autoZero"/>
        <c:auto val="1"/>
        <c:lblOffset val="100"/>
      </c:dateAx>
      <c:valAx>
        <c:axId val="88256512"/>
        <c:scaling>
          <c:orientation val="minMax"/>
        </c:scaling>
        <c:axPos val="l"/>
        <c:majorGridlines/>
        <c:numFmt formatCode="General" sourceLinked="1"/>
        <c:tickLblPos val="nextTo"/>
        <c:crossAx val="865064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FCStat!$D$6</c:f>
              <c:strCache>
                <c:ptCount val="1"/>
                <c:pt idx="0">
                  <c:v>Стор/сеанс</c:v>
                </c:pt>
              </c:strCache>
            </c:strRef>
          </c:tx>
          <c:marker>
            <c:symbol val="none"/>
          </c:marker>
          <c:cat>
            <c:numRef>
              <c:f>FCStat!$E$5:$CD$5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FCStat!$E$6:$CD$6</c:f>
              <c:numCache>
                <c:formatCode>General</c:formatCode>
                <c:ptCount val="78"/>
                <c:pt idx="0">
                  <c:v>6.76</c:v>
                </c:pt>
                <c:pt idx="1">
                  <c:v>5.39</c:v>
                </c:pt>
                <c:pt idx="2">
                  <c:v>5.69</c:v>
                </c:pt>
                <c:pt idx="3">
                  <c:v>5.89</c:v>
                </c:pt>
                <c:pt idx="4">
                  <c:v>5.27</c:v>
                </c:pt>
                <c:pt idx="5">
                  <c:v>5.43</c:v>
                </c:pt>
                <c:pt idx="6">
                  <c:v>5.17</c:v>
                </c:pt>
                <c:pt idx="7">
                  <c:v>5.13</c:v>
                </c:pt>
                <c:pt idx="8">
                  <c:v>5.24</c:v>
                </c:pt>
                <c:pt idx="9">
                  <c:v>5.33</c:v>
                </c:pt>
                <c:pt idx="10">
                  <c:v>4.37</c:v>
                </c:pt>
                <c:pt idx="11">
                  <c:v>3.44</c:v>
                </c:pt>
                <c:pt idx="12">
                  <c:v>4.58</c:v>
                </c:pt>
                <c:pt idx="13">
                  <c:v>4.42</c:v>
                </c:pt>
                <c:pt idx="14">
                  <c:v>4.41</c:v>
                </c:pt>
                <c:pt idx="15">
                  <c:v>4.2300000000000004</c:v>
                </c:pt>
                <c:pt idx="16">
                  <c:v>4.3899999999999997</c:v>
                </c:pt>
                <c:pt idx="17">
                  <c:v>5.27</c:v>
                </c:pt>
                <c:pt idx="18">
                  <c:v>4.8899999999999997</c:v>
                </c:pt>
                <c:pt idx="19">
                  <c:v>4.83</c:v>
                </c:pt>
                <c:pt idx="20">
                  <c:v>5.61</c:v>
                </c:pt>
                <c:pt idx="21">
                  <c:v>5.16</c:v>
                </c:pt>
                <c:pt idx="22">
                  <c:v>4.53</c:v>
                </c:pt>
                <c:pt idx="23">
                  <c:v>4.2300000000000004</c:v>
                </c:pt>
                <c:pt idx="24">
                  <c:v>3.74</c:v>
                </c:pt>
                <c:pt idx="25">
                  <c:v>3.88</c:v>
                </c:pt>
                <c:pt idx="26">
                  <c:v>4.1100000000000003</c:v>
                </c:pt>
                <c:pt idx="27">
                  <c:v>4.8499999999999996</c:v>
                </c:pt>
                <c:pt idx="28">
                  <c:v>5.25</c:v>
                </c:pt>
                <c:pt idx="29">
                  <c:v>5.43</c:v>
                </c:pt>
                <c:pt idx="30">
                  <c:v>5.23</c:v>
                </c:pt>
                <c:pt idx="31">
                  <c:v>4.09</c:v>
                </c:pt>
                <c:pt idx="32">
                  <c:v>4.33</c:v>
                </c:pt>
                <c:pt idx="33">
                  <c:v>4.34</c:v>
                </c:pt>
                <c:pt idx="34">
                  <c:v>6.12</c:v>
                </c:pt>
                <c:pt idx="35">
                  <c:v>9.06</c:v>
                </c:pt>
                <c:pt idx="36">
                  <c:v>7.19</c:v>
                </c:pt>
                <c:pt idx="37">
                  <c:v>8.44</c:v>
                </c:pt>
                <c:pt idx="38">
                  <c:v>9.39</c:v>
                </c:pt>
                <c:pt idx="39">
                  <c:v>9.2200000000000006</c:v>
                </c:pt>
                <c:pt idx="40">
                  <c:v>5.63</c:v>
                </c:pt>
                <c:pt idx="41">
                  <c:v>4.9400000000000004</c:v>
                </c:pt>
                <c:pt idx="42">
                  <c:v>4.21</c:v>
                </c:pt>
                <c:pt idx="43">
                  <c:v>4.4800000000000004</c:v>
                </c:pt>
                <c:pt idx="44">
                  <c:v>4.3499999999999996</c:v>
                </c:pt>
                <c:pt idx="45">
                  <c:v>4.42</c:v>
                </c:pt>
                <c:pt idx="46">
                  <c:v>4.66</c:v>
                </c:pt>
                <c:pt idx="47">
                  <c:v>3.9</c:v>
                </c:pt>
                <c:pt idx="48">
                  <c:v>5.66</c:v>
                </c:pt>
                <c:pt idx="49">
                  <c:v>4.8499999999999996</c:v>
                </c:pt>
                <c:pt idx="50">
                  <c:v>4.0999999999999996</c:v>
                </c:pt>
                <c:pt idx="51">
                  <c:v>4.7</c:v>
                </c:pt>
                <c:pt idx="52">
                  <c:v>4.78</c:v>
                </c:pt>
                <c:pt idx="53">
                  <c:v>4.1900000000000004</c:v>
                </c:pt>
                <c:pt idx="54">
                  <c:v>3.11</c:v>
                </c:pt>
                <c:pt idx="55">
                  <c:v>3.87</c:v>
                </c:pt>
                <c:pt idx="56">
                  <c:v>3.56</c:v>
                </c:pt>
                <c:pt idx="57">
                  <c:v>5.44</c:v>
                </c:pt>
                <c:pt idx="58">
                  <c:v>5.0999999999999996</c:v>
                </c:pt>
                <c:pt idx="59">
                  <c:v>4.7699999999999996</c:v>
                </c:pt>
                <c:pt idx="60">
                  <c:v>4.49</c:v>
                </c:pt>
                <c:pt idx="61">
                  <c:v>5.19</c:v>
                </c:pt>
                <c:pt idx="62">
                  <c:v>4.49</c:v>
                </c:pt>
                <c:pt idx="63">
                  <c:v>4.99</c:v>
                </c:pt>
                <c:pt idx="64">
                  <c:v>5</c:v>
                </c:pt>
                <c:pt idx="65">
                  <c:v>4.6900000000000004</c:v>
                </c:pt>
                <c:pt idx="66">
                  <c:v>6.91</c:v>
                </c:pt>
                <c:pt idx="67">
                  <c:v>5.88</c:v>
                </c:pt>
                <c:pt idx="68">
                  <c:v>6.16</c:v>
                </c:pt>
                <c:pt idx="69">
                  <c:v>5.0199999999999996</c:v>
                </c:pt>
                <c:pt idx="70">
                  <c:v>4.5999999999999996</c:v>
                </c:pt>
                <c:pt idx="71">
                  <c:v>5.08</c:v>
                </c:pt>
                <c:pt idx="72">
                  <c:v>5.36</c:v>
                </c:pt>
                <c:pt idx="73">
                  <c:v>5.41</c:v>
                </c:pt>
                <c:pt idx="74">
                  <c:v>5.38</c:v>
                </c:pt>
                <c:pt idx="75">
                  <c:v>4.24</c:v>
                </c:pt>
                <c:pt idx="76">
                  <c:v>4.63</c:v>
                </c:pt>
                <c:pt idx="77">
                  <c:v>4.4000000000000004</c:v>
                </c:pt>
              </c:numCache>
            </c:numRef>
          </c:val>
        </c:ser>
        <c:ser>
          <c:idx val="1"/>
          <c:order val="1"/>
          <c:tx>
            <c:strRef>
              <c:f>FCStat!$D$7</c:f>
              <c:strCache>
                <c:ptCount val="1"/>
                <c:pt idx="0">
                  <c:v>Сер.час сеанс.(хв.)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FCStat!$E$5:$CD$5</c:f>
              <c:numCache>
                <c:formatCode>dd\.mm\.yy;@</c:formatCode>
                <c:ptCount val="78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  <c:pt idx="42">
                  <c:v>41608</c:v>
                </c:pt>
                <c:pt idx="43">
                  <c:v>41615</c:v>
                </c:pt>
                <c:pt idx="44">
                  <c:v>41622</c:v>
                </c:pt>
                <c:pt idx="45">
                  <c:v>41629</c:v>
                </c:pt>
                <c:pt idx="46">
                  <c:v>41636</c:v>
                </c:pt>
                <c:pt idx="47">
                  <c:v>41643</c:v>
                </c:pt>
                <c:pt idx="48">
                  <c:v>41650</c:v>
                </c:pt>
                <c:pt idx="49">
                  <c:v>41657</c:v>
                </c:pt>
                <c:pt idx="50">
                  <c:v>41664</c:v>
                </c:pt>
                <c:pt idx="51">
                  <c:v>41671</c:v>
                </c:pt>
                <c:pt idx="52">
                  <c:v>41678</c:v>
                </c:pt>
                <c:pt idx="53">
                  <c:v>41685</c:v>
                </c:pt>
                <c:pt idx="54">
                  <c:v>41692</c:v>
                </c:pt>
                <c:pt idx="55">
                  <c:v>41699</c:v>
                </c:pt>
                <c:pt idx="56">
                  <c:v>41706</c:v>
                </c:pt>
                <c:pt idx="57">
                  <c:v>41713</c:v>
                </c:pt>
                <c:pt idx="58">
                  <c:v>41720</c:v>
                </c:pt>
                <c:pt idx="59">
                  <c:v>41727</c:v>
                </c:pt>
                <c:pt idx="60">
                  <c:v>41734</c:v>
                </c:pt>
                <c:pt idx="61">
                  <c:v>41741</c:v>
                </c:pt>
                <c:pt idx="62">
                  <c:v>41748</c:v>
                </c:pt>
                <c:pt idx="63">
                  <c:v>41755</c:v>
                </c:pt>
                <c:pt idx="64">
                  <c:v>41762</c:v>
                </c:pt>
                <c:pt idx="65">
                  <c:v>41769</c:v>
                </c:pt>
                <c:pt idx="66">
                  <c:v>41776</c:v>
                </c:pt>
                <c:pt idx="67">
                  <c:v>41783</c:v>
                </c:pt>
                <c:pt idx="68">
                  <c:v>41790</c:v>
                </c:pt>
                <c:pt idx="69">
                  <c:v>41797</c:v>
                </c:pt>
                <c:pt idx="70">
                  <c:v>41804</c:v>
                </c:pt>
                <c:pt idx="71">
                  <c:v>41811</c:v>
                </c:pt>
                <c:pt idx="72">
                  <c:v>41818</c:v>
                </c:pt>
                <c:pt idx="73">
                  <c:v>41825</c:v>
                </c:pt>
                <c:pt idx="74">
                  <c:v>41832</c:v>
                </c:pt>
                <c:pt idx="75">
                  <c:v>41839</c:v>
                </c:pt>
                <c:pt idx="76">
                  <c:v>41846</c:v>
                </c:pt>
                <c:pt idx="77">
                  <c:v>41853</c:v>
                </c:pt>
              </c:numCache>
            </c:numRef>
          </c:cat>
          <c:val>
            <c:numRef>
              <c:f>FCStat!$E$7:$CD$7</c:f>
              <c:numCache>
                <c:formatCode>0.00</c:formatCode>
                <c:ptCount val="78"/>
                <c:pt idx="0">
                  <c:v>3.6333333333333333</c:v>
                </c:pt>
                <c:pt idx="1">
                  <c:v>3</c:v>
                </c:pt>
                <c:pt idx="2">
                  <c:v>3.4833333333333334</c:v>
                </c:pt>
                <c:pt idx="3">
                  <c:v>3.65</c:v>
                </c:pt>
                <c:pt idx="4">
                  <c:v>2.7166666666666668</c:v>
                </c:pt>
                <c:pt idx="5">
                  <c:v>3.2833333333333332</c:v>
                </c:pt>
                <c:pt idx="6">
                  <c:v>2.7833333333333332</c:v>
                </c:pt>
                <c:pt idx="7">
                  <c:v>3.5833333333333335</c:v>
                </c:pt>
                <c:pt idx="8">
                  <c:v>3.3166666666666664</c:v>
                </c:pt>
                <c:pt idx="9">
                  <c:v>3.4666666666666668</c:v>
                </c:pt>
                <c:pt idx="10">
                  <c:v>3.6</c:v>
                </c:pt>
                <c:pt idx="11">
                  <c:v>2.8333333333333335</c:v>
                </c:pt>
                <c:pt idx="12">
                  <c:v>3.5833333333333335</c:v>
                </c:pt>
                <c:pt idx="13">
                  <c:v>2.6666666666666665</c:v>
                </c:pt>
                <c:pt idx="14">
                  <c:v>3.25</c:v>
                </c:pt>
                <c:pt idx="15">
                  <c:v>3.1333333333333333</c:v>
                </c:pt>
                <c:pt idx="16">
                  <c:v>3.45</c:v>
                </c:pt>
                <c:pt idx="17">
                  <c:v>3.5</c:v>
                </c:pt>
                <c:pt idx="18">
                  <c:v>3.3833333333333333</c:v>
                </c:pt>
                <c:pt idx="19">
                  <c:v>3.55</c:v>
                </c:pt>
                <c:pt idx="20">
                  <c:v>3.8666666666666667</c:v>
                </c:pt>
                <c:pt idx="21">
                  <c:v>4.8499999999999996</c:v>
                </c:pt>
                <c:pt idx="22">
                  <c:v>4.1500000000000004</c:v>
                </c:pt>
                <c:pt idx="23">
                  <c:v>3.9833333333333334</c:v>
                </c:pt>
                <c:pt idx="24">
                  <c:v>3.0833333333333335</c:v>
                </c:pt>
                <c:pt idx="25">
                  <c:v>3.2166666666666668</c:v>
                </c:pt>
                <c:pt idx="26">
                  <c:v>3.4333333333333336</c:v>
                </c:pt>
                <c:pt idx="27">
                  <c:v>3.45</c:v>
                </c:pt>
                <c:pt idx="28">
                  <c:v>3.2833333333333332</c:v>
                </c:pt>
                <c:pt idx="29">
                  <c:v>3.8</c:v>
                </c:pt>
                <c:pt idx="30">
                  <c:v>3.9833333333333334</c:v>
                </c:pt>
                <c:pt idx="31">
                  <c:v>3.2</c:v>
                </c:pt>
                <c:pt idx="32">
                  <c:v>3.4166666666666665</c:v>
                </c:pt>
                <c:pt idx="33">
                  <c:v>3.0833333333333335</c:v>
                </c:pt>
                <c:pt idx="34">
                  <c:v>3.6333333333333333</c:v>
                </c:pt>
                <c:pt idx="35">
                  <c:v>3.8</c:v>
                </c:pt>
                <c:pt idx="36">
                  <c:v>3.4833333333333334</c:v>
                </c:pt>
                <c:pt idx="37">
                  <c:v>2.9833333333333334</c:v>
                </c:pt>
                <c:pt idx="38">
                  <c:v>3.2666666666666666</c:v>
                </c:pt>
                <c:pt idx="39">
                  <c:v>4.1166666666666663</c:v>
                </c:pt>
                <c:pt idx="40">
                  <c:v>2.8833333333333333</c:v>
                </c:pt>
                <c:pt idx="41">
                  <c:v>3.1833333333333331</c:v>
                </c:pt>
                <c:pt idx="42">
                  <c:v>3.25</c:v>
                </c:pt>
                <c:pt idx="43">
                  <c:v>3.3166666666666664</c:v>
                </c:pt>
                <c:pt idx="44">
                  <c:v>3.45</c:v>
                </c:pt>
                <c:pt idx="45">
                  <c:v>3.2666666666666666</c:v>
                </c:pt>
                <c:pt idx="46">
                  <c:v>3.1166666666666667</c:v>
                </c:pt>
                <c:pt idx="47">
                  <c:v>2.6333333333333333</c:v>
                </c:pt>
                <c:pt idx="48">
                  <c:v>3.55</c:v>
                </c:pt>
                <c:pt idx="49">
                  <c:v>3</c:v>
                </c:pt>
                <c:pt idx="50">
                  <c:v>2.6</c:v>
                </c:pt>
                <c:pt idx="51">
                  <c:v>3.1166666666666667</c:v>
                </c:pt>
                <c:pt idx="52">
                  <c:v>3</c:v>
                </c:pt>
                <c:pt idx="53">
                  <c:v>2.9333333333333336</c:v>
                </c:pt>
                <c:pt idx="54">
                  <c:v>2.5666666666666664</c:v>
                </c:pt>
                <c:pt idx="55">
                  <c:v>2.8333333333333335</c:v>
                </c:pt>
                <c:pt idx="56">
                  <c:v>2.4333333333333336</c:v>
                </c:pt>
                <c:pt idx="57">
                  <c:v>3.2833333333333332</c:v>
                </c:pt>
                <c:pt idx="58">
                  <c:v>3.65</c:v>
                </c:pt>
                <c:pt idx="59">
                  <c:v>2.9333333333333336</c:v>
                </c:pt>
                <c:pt idx="60">
                  <c:v>3.2</c:v>
                </c:pt>
                <c:pt idx="61">
                  <c:v>3.1833333333333331</c:v>
                </c:pt>
                <c:pt idx="62">
                  <c:v>2.4833333333333334</c:v>
                </c:pt>
                <c:pt idx="63">
                  <c:v>2.7833333333333332</c:v>
                </c:pt>
                <c:pt idx="64">
                  <c:v>3.0166666666666666</c:v>
                </c:pt>
                <c:pt idx="65">
                  <c:v>2.65</c:v>
                </c:pt>
                <c:pt idx="66">
                  <c:v>3.35</c:v>
                </c:pt>
                <c:pt idx="67">
                  <c:v>3.3666666666666667</c:v>
                </c:pt>
                <c:pt idx="68">
                  <c:v>3.6</c:v>
                </c:pt>
                <c:pt idx="69">
                  <c:v>3.5666666666666664</c:v>
                </c:pt>
                <c:pt idx="70">
                  <c:v>3.3333333333333335</c:v>
                </c:pt>
                <c:pt idx="71">
                  <c:v>3.4666666666666668</c:v>
                </c:pt>
                <c:pt idx="72">
                  <c:v>4.1333333333333337</c:v>
                </c:pt>
                <c:pt idx="73">
                  <c:v>4.4333333333333336</c:v>
                </c:pt>
                <c:pt idx="74">
                  <c:v>4.1833333333333336</c:v>
                </c:pt>
                <c:pt idx="75">
                  <c:v>3.3833333333333333</c:v>
                </c:pt>
                <c:pt idx="76">
                  <c:v>3.2666666666666666</c:v>
                </c:pt>
                <c:pt idx="77">
                  <c:v>3.5</c:v>
                </c:pt>
              </c:numCache>
            </c:numRef>
          </c:val>
        </c:ser>
        <c:marker val="1"/>
        <c:axId val="88477696"/>
        <c:axId val="88479232"/>
      </c:lineChart>
      <c:dateAx>
        <c:axId val="88477696"/>
        <c:scaling>
          <c:orientation val="minMax"/>
        </c:scaling>
        <c:axPos val="b"/>
        <c:numFmt formatCode="dd\.mm\.yy;@" sourceLinked="1"/>
        <c:tickLblPos val="nextTo"/>
        <c:crossAx val="88479232"/>
        <c:crosses val="autoZero"/>
        <c:auto val="1"/>
        <c:lblOffset val="100"/>
      </c:dateAx>
      <c:valAx>
        <c:axId val="88479232"/>
        <c:scaling>
          <c:orientation val="minMax"/>
        </c:scaling>
        <c:axPos val="l"/>
        <c:majorGridlines/>
        <c:numFmt formatCode="General" sourceLinked="1"/>
        <c:tickLblPos val="nextTo"/>
        <c:crossAx val="884776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55" l="0.25" r="0.25" t="0.75000000000000355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FCStat!$C$18</c:f>
              <c:strCache>
                <c:ptCount val="1"/>
                <c:pt idx="0">
                  <c:v>Сеансів за місяць</c:v>
                </c:pt>
              </c:strCache>
            </c:strRef>
          </c:tx>
          <c:marker>
            <c:symbol val="none"/>
          </c:marker>
          <c:cat>
            <c:strRef>
              <c:f>FCStat!$D$17:$U$17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FCStat!$D$18:$U$18</c:f>
              <c:numCache>
                <c:formatCode>General</c:formatCode>
                <c:ptCount val="18"/>
                <c:pt idx="0">
                  <c:v>2794</c:v>
                </c:pt>
                <c:pt idx="1">
                  <c:v>3322</c:v>
                </c:pt>
                <c:pt idx="2">
                  <c:v>6209</c:v>
                </c:pt>
                <c:pt idx="3">
                  <c:v>4297</c:v>
                </c:pt>
                <c:pt idx="4">
                  <c:v>5875</c:v>
                </c:pt>
                <c:pt idx="5">
                  <c:v>11100</c:v>
                </c:pt>
                <c:pt idx="6">
                  <c:v>8587</c:v>
                </c:pt>
                <c:pt idx="7">
                  <c:v>7209</c:v>
                </c:pt>
                <c:pt idx="8">
                  <c:v>4675</c:v>
                </c:pt>
                <c:pt idx="9">
                  <c:v>4257</c:v>
                </c:pt>
                <c:pt idx="10">
                  <c:v>3968</c:v>
                </c:pt>
                <c:pt idx="11">
                  <c:v>4126</c:v>
                </c:pt>
                <c:pt idx="12">
                  <c:v>4325</c:v>
                </c:pt>
                <c:pt idx="13">
                  <c:v>3707</c:v>
                </c:pt>
                <c:pt idx="14">
                  <c:v>4307</c:v>
                </c:pt>
                <c:pt idx="15">
                  <c:v>4111</c:v>
                </c:pt>
                <c:pt idx="16">
                  <c:v>5536</c:v>
                </c:pt>
                <c:pt idx="17">
                  <c:v>9090</c:v>
                </c:pt>
              </c:numCache>
            </c:numRef>
          </c:val>
        </c:ser>
        <c:ser>
          <c:idx val="1"/>
          <c:order val="1"/>
          <c:tx>
            <c:strRef>
              <c:f>FCStat!$C$19</c:f>
              <c:strCache>
                <c:ptCount val="1"/>
                <c:pt idx="0">
                  <c:v>Відвідувачів на місяць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FCStat!$D$17:$U$17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FCStat!$D$19:$U$19</c:f>
              <c:numCache>
                <c:formatCode>General</c:formatCode>
                <c:ptCount val="18"/>
                <c:pt idx="0">
                  <c:v>1767</c:v>
                </c:pt>
                <c:pt idx="1">
                  <c:v>2073</c:v>
                </c:pt>
                <c:pt idx="2">
                  <c:v>2950</c:v>
                </c:pt>
                <c:pt idx="3">
                  <c:v>2273</c:v>
                </c:pt>
                <c:pt idx="4">
                  <c:v>3075</c:v>
                </c:pt>
                <c:pt idx="5">
                  <c:v>4336</c:v>
                </c:pt>
                <c:pt idx="6">
                  <c:v>3694</c:v>
                </c:pt>
                <c:pt idx="7">
                  <c:v>3280</c:v>
                </c:pt>
                <c:pt idx="8">
                  <c:v>2577</c:v>
                </c:pt>
                <c:pt idx="9">
                  <c:v>2328</c:v>
                </c:pt>
                <c:pt idx="10">
                  <c:v>2125</c:v>
                </c:pt>
                <c:pt idx="11">
                  <c:v>2334</c:v>
                </c:pt>
                <c:pt idx="12">
                  <c:v>2403</c:v>
                </c:pt>
                <c:pt idx="13">
                  <c:v>2008</c:v>
                </c:pt>
                <c:pt idx="14">
                  <c:v>2477</c:v>
                </c:pt>
                <c:pt idx="15">
                  <c:v>2269</c:v>
                </c:pt>
                <c:pt idx="16">
                  <c:v>3018</c:v>
                </c:pt>
                <c:pt idx="17">
                  <c:v>3801</c:v>
                </c:pt>
              </c:numCache>
            </c:numRef>
          </c:val>
        </c:ser>
        <c:marker val="1"/>
        <c:axId val="88516096"/>
        <c:axId val="88517632"/>
      </c:lineChart>
      <c:catAx>
        <c:axId val="88516096"/>
        <c:scaling>
          <c:orientation val="minMax"/>
        </c:scaling>
        <c:axPos val="b"/>
        <c:tickLblPos val="nextTo"/>
        <c:crossAx val="88517632"/>
        <c:crosses val="autoZero"/>
        <c:auto val="1"/>
        <c:lblAlgn val="ctr"/>
        <c:lblOffset val="100"/>
      </c:catAx>
      <c:valAx>
        <c:axId val="88517632"/>
        <c:scaling>
          <c:orientation val="minMax"/>
        </c:scaling>
        <c:axPos val="l"/>
        <c:majorGridlines/>
        <c:numFmt formatCode="General" sourceLinked="1"/>
        <c:tickLblPos val="nextTo"/>
        <c:crossAx val="885160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FCStat!$C$21</c:f>
              <c:strCache>
                <c:ptCount val="1"/>
                <c:pt idx="0">
                  <c:v>Стор/сеанс</c:v>
                </c:pt>
              </c:strCache>
            </c:strRef>
          </c:tx>
          <c:marker>
            <c:symbol val="none"/>
          </c:marker>
          <c:cat>
            <c:strRef>
              <c:f>FCStat!$D$20:$U$20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FCStat!$D$21:$U$21</c:f>
              <c:numCache>
                <c:formatCode>General</c:formatCode>
                <c:ptCount val="18"/>
                <c:pt idx="0">
                  <c:v>5.85</c:v>
                </c:pt>
                <c:pt idx="1">
                  <c:v>5.31</c:v>
                </c:pt>
                <c:pt idx="2">
                  <c:v>4.24</c:v>
                </c:pt>
                <c:pt idx="3">
                  <c:v>4.42</c:v>
                </c:pt>
                <c:pt idx="4">
                  <c:v>5.2</c:v>
                </c:pt>
                <c:pt idx="5">
                  <c:v>4.38</c:v>
                </c:pt>
                <c:pt idx="6">
                  <c:v>4.71</c:v>
                </c:pt>
                <c:pt idx="7">
                  <c:v>4.72</c:v>
                </c:pt>
                <c:pt idx="8">
                  <c:v>8.1999999999999993</c:v>
                </c:pt>
                <c:pt idx="9">
                  <c:v>5.98</c:v>
                </c:pt>
                <c:pt idx="10">
                  <c:v>4.42</c:v>
                </c:pt>
                <c:pt idx="11">
                  <c:v>4.6900000000000004</c:v>
                </c:pt>
                <c:pt idx="12">
                  <c:v>3.84</c:v>
                </c:pt>
                <c:pt idx="13">
                  <c:v>4.6900000000000004</c:v>
                </c:pt>
                <c:pt idx="14">
                  <c:v>4.8899999999999997</c:v>
                </c:pt>
                <c:pt idx="15">
                  <c:v>4.8899999999999997</c:v>
                </c:pt>
                <c:pt idx="16">
                  <c:v>5.04</c:v>
                </c:pt>
                <c:pt idx="17">
                  <c:v>4.78</c:v>
                </c:pt>
              </c:numCache>
            </c:numRef>
          </c:val>
        </c:ser>
        <c:ser>
          <c:idx val="1"/>
          <c:order val="1"/>
          <c:tx>
            <c:strRef>
              <c:f>FCStat!$C$22</c:f>
              <c:strCache>
                <c:ptCount val="1"/>
                <c:pt idx="0">
                  <c:v>Сер.час сеанс.(хв.)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FCStat!$D$20:$U$20</c:f>
              <c:strCache>
                <c:ptCount val="18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  <c:pt idx="9">
                  <c:v>листопад</c:v>
                </c:pt>
                <c:pt idx="10">
                  <c:v>грудень</c:v>
                </c:pt>
                <c:pt idx="11">
                  <c:v>січень</c:v>
                </c:pt>
                <c:pt idx="12">
                  <c:v>лютий</c:v>
                </c:pt>
                <c:pt idx="13">
                  <c:v>березень</c:v>
                </c:pt>
                <c:pt idx="14">
                  <c:v>квітень</c:v>
                </c:pt>
                <c:pt idx="15">
                  <c:v>травень</c:v>
                </c:pt>
                <c:pt idx="16">
                  <c:v>червень</c:v>
                </c:pt>
                <c:pt idx="17">
                  <c:v>липень</c:v>
                </c:pt>
              </c:strCache>
            </c:strRef>
          </c:cat>
          <c:val>
            <c:numRef>
              <c:f>FCStat!$D$22:$U$22</c:f>
              <c:numCache>
                <c:formatCode>General</c:formatCode>
                <c:ptCount val="18"/>
                <c:pt idx="0">
                  <c:v>3.4</c:v>
                </c:pt>
                <c:pt idx="1">
                  <c:v>3.15</c:v>
                </c:pt>
                <c:pt idx="2">
                  <c:v>3.25</c:v>
                </c:pt>
                <c:pt idx="3" formatCode="0.00">
                  <c:v>3.2333333333333334</c:v>
                </c:pt>
                <c:pt idx="4" formatCode="0.00">
                  <c:v>3.6666666666666665</c:v>
                </c:pt>
                <c:pt idx="5" formatCode="0.00">
                  <c:v>3.95</c:v>
                </c:pt>
                <c:pt idx="6" formatCode="0.00">
                  <c:v>3.4833333333333334</c:v>
                </c:pt>
                <c:pt idx="7" formatCode="0.00">
                  <c:v>3.5166666666666666</c:v>
                </c:pt>
                <c:pt idx="8" formatCode="0.00">
                  <c:v>3.4666666666666668</c:v>
                </c:pt>
                <c:pt idx="9">
                  <c:v>3.35</c:v>
                </c:pt>
                <c:pt idx="10" formatCode="0.00">
                  <c:v>3.2333333333333334</c:v>
                </c:pt>
                <c:pt idx="11" formatCode="0.00">
                  <c:v>2.9833333333333334</c:v>
                </c:pt>
                <c:pt idx="12" formatCode="0.00">
                  <c:v>2.7333333333333334</c:v>
                </c:pt>
                <c:pt idx="13" formatCode="0.00">
                  <c:v>3.1166666666666667</c:v>
                </c:pt>
                <c:pt idx="14" formatCode="0.00">
                  <c:v>2.9666666666666668</c:v>
                </c:pt>
                <c:pt idx="15" formatCode="0.00">
                  <c:v>3.3166666666666664</c:v>
                </c:pt>
                <c:pt idx="16" formatCode="0.00">
                  <c:v>3.6833333333333336</c:v>
                </c:pt>
                <c:pt idx="17" formatCode="0.00">
                  <c:v>3.7166666666666668</c:v>
                </c:pt>
              </c:numCache>
            </c:numRef>
          </c:val>
        </c:ser>
        <c:marker val="1"/>
        <c:axId val="88529920"/>
        <c:axId val="88609536"/>
      </c:lineChart>
      <c:catAx>
        <c:axId val="88529920"/>
        <c:scaling>
          <c:orientation val="minMax"/>
        </c:scaling>
        <c:axPos val="b"/>
        <c:tickLblPos val="nextTo"/>
        <c:crossAx val="88609536"/>
        <c:crosses val="autoZero"/>
        <c:auto val="1"/>
        <c:lblAlgn val="ctr"/>
        <c:lblOffset val="100"/>
      </c:catAx>
      <c:valAx>
        <c:axId val="88609536"/>
        <c:scaling>
          <c:orientation val="minMax"/>
        </c:scaling>
        <c:axPos val="l"/>
        <c:majorGridlines/>
        <c:numFmt formatCode="General" sourceLinked="1"/>
        <c:tickLblPos val="nextTo"/>
        <c:crossAx val="88529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FCStat!$D$3</c:f>
              <c:strCache>
                <c:ptCount val="1"/>
                <c:pt idx="0">
                  <c:v>Сеансів за тиждень</c:v>
                </c:pt>
              </c:strCache>
            </c:strRef>
          </c:tx>
          <c:marker>
            <c:symbol val="none"/>
          </c:marker>
          <c:cat>
            <c:numRef>
              <c:f>FCStat!$E$2:$AT$2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FCStat!$E$3:$AT$3</c:f>
              <c:numCache>
                <c:formatCode>General</c:formatCode>
                <c:ptCount val="42"/>
                <c:pt idx="0">
                  <c:v>738</c:v>
                </c:pt>
                <c:pt idx="1">
                  <c:v>1023</c:v>
                </c:pt>
                <c:pt idx="2">
                  <c:v>841</c:v>
                </c:pt>
                <c:pt idx="3">
                  <c:v>392</c:v>
                </c:pt>
                <c:pt idx="4">
                  <c:v>575</c:v>
                </c:pt>
                <c:pt idx="5">
                  <c:v>757</c:v>
                </c:pt>
                <c:pt idx="6">
                  <c:v>720</c:v>
                </c:pt>
                <c:pt idx="7">
                  <c:v>974</c:v>
                </c:pt>
                <c:pt idx="8">
                  <c:v>811</c:v>
                </c:pt>
                <c:pt idx="9">
                  <c:v>936</c:v>
                </c:pt>
                <c:pt idx="10">
                  <c:v>1651</c:v>
                </c:pt>
                <c:pt idx="11">
                  <c:v>2368</c:v>
                </c:pt>
                <c:pt idx="12">
                  <c:v>884</c:v>
                </c:pt>
                <c:pt idx="13">
                  <c:v>602</c:v>
                </c:pt>
                <c:pt idx="14">
                  <c:v>1126</c:v>
                </c:pt>
                <c:pt idx="15">
                  <c:v>1118</c:v>
                </c:pt>
                <c:pt idx="16">
                  <c:v>1205</c:v>
                </c:pt>
                <c:pt idx="17">
                  <c:v>1258</c:v>
                </c:pt>
                <c:pt idx="18">
                  <c:v>1333</c:v>
                </c:pt>
                <c:pt idx="19">
                  <c:v>1244</c:v>
                </c:pt>
                <c:pt idx="20">
                  <c:v>1696</c:v>
                </c:pt>
                <c:pt idx="21">
                  <c:v>2769</c:v>
                </c:pt>
                <c:pt idx="22">
                  <c:v>2550</c:v>
                </c:pt>
                <c:pt idx="23">
                  <c:v>2768</c:v>
                </c:pt>
                <c:pt idx="24">
                  <c:v>2205</c:v>
                </c:pt>
                <c:pt idx="25">
                  <c:v>2191</c:v>
                </c:pt>
                <c:pt idx="26">
                  <c:v>2369</c:v>
                </c:pt>
                <c:pt idx="27">
                  <c:v>1631</c:v>
                </c:pt>
                <c:pt idx="28">
                  <c:v>1217</c:v>
                </c:pt>
                <c:pt idx="29">
                  <c:v>2232</c:v>
                </c:pt>
                <c:pt idx="30">
                  <c:v>2614</c:v>
                </c:pt>
                <c:pt idx="31">
                  <c:v>1652</c:v>
                </c:pt>
                <c:pt idx="32">
                  <c:v>1503</c:v>
                </c:pt>
                <c:pt idx="33">
                  <c:v>1108</c:v>
                </c:pt>
                <c:pt idx="34">
                  <c:v>1150</c:v>
                </c:pt>
                <c:pt idx="35">
                  <c:v>1115</c:v>
                </c:pt>
                <c:pt idx="36">
                  <c:v>1005</c:v>
                </c:pt>
                <c:pt idx="37">
                  <c:v>981</c:v>
                </c:pt>
                <c:pt idx="38">
                  <c:v>959</c:v>
                </c:pt>
                <c:pt idx="39">
                  <c:v>1027</c:v>
                </c:pt>
                <c:pt idx="40">
                  <c:v>1056</c:v>
                </c:pt>
                <c:pt idx="41">
                  <c:v>945</c:v>
                </c:pt>
              </c:numCache>
            </c:numRef>
          </c:val>
        </c:ser>
        <c:ser>
          <c:idx val="1"/>
          <c:order val="1"/>
          <c:tx>
            <c:strRef>
              <c:f>FCStat!$D$4</c:f>
              <c:strCache>
                <c:ptCount val="1"/>
                <c:pt idx="0">
                  <c:v>Відвідувачів на тиждень</c:v>
                </c:pt>
              </c:strCache>
            </c:strRef>
          </c:tx>
          <c:marker>
            <c:symbol val="none"/>
          </c:marker>
          <c:cat>
            <c:numRef>
              <c:f>FCStat!$E$2:$AT$2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FCStat!$E$4:$AT$4</c:f>
              <c:numCache>
                <c:formatCode>General</c:formatCode>
                <c:ptCount val="42"/>
                <c:pt idx="0">
                  <c:v>529</c:v>
                </c:pt>
                <c:pt idx="1">
                  <c:v>713</c:v>
                </c:pt>
                <c:pt idx="2">
                  <c:v>596</c:v>
                </c:pt>
                <c:pt idx="3">
                  <c:v>289</c:v>
                </c:pt>
                <c:pt idx="4">
                  <c:v>416</c:v>
                </c:pt>
                <c:pt idx="5">
                  <c:v>559</c:v>
                </c:pt>
                <c:pt idx="6">
                  <c:v>553</c:v>
                </c:pt>
                <c:pt idx="7">
                  <c:v>646</c:v>
                </c:pt>
                <c:pt idx="8">
                  <c:v>571</c:v>
                </c:pt>
                <c:pt idx="9">
                  <c:v>601</c:v>
                </c:pt>
                <c:pt idx="10">
                  <c:v>1009</c:v>
                </c:pt>
                <c:pt idx="11">
                  <c:v>1205</c:v>
                </c:pt>
                <c:pt idx="12">
                  <c:v>534</c:v>
                </c:pt>
                <c:pt idx="13">
                  <c:v>408</c:v>
                </c:pt>
                <c:pt idx="14">
                  <c:v>716</c:v>
                </c:pt>
                <c:pt idx="15">
                  <c:v>689</c:v>
                </c:pt>
                <c:pt idx="16">
                  <c:v>738</c:v>
                </c:pt>
                <c:pt idx="17">
                  <c:v>824</c:v>
                </c:pt>
                <c:pt idx="18">
                  <c:v>854</c:v>
                </c:pt>
                <c:pt idx="19">
                  <c:v>775</c:v>
                </c:pt>
                <c:pt idx="20">
                  <c:v>1023</c:v>
                </c:pt>
                <c:pt idx="21">
                  <c:v>1590</c:v>
                </c:pt>
                <c:pt idx="22">
                  <c:v>1244</c:v>
                </c:pt>
                <c:pt idx="23">
                  <c:v>1230</c:v>
                </c:pt>
                <c:pt idx="24">
                  <c:v>955</c:v>
                </c:pt>
                <c:pt idx="25">
                  <c:v>1193</c:v>
                </c:pt>
                <c:pt idx="26">
                  <c:v>1253</c:v>
                </c:pt>
                <c:pt idx="27">
                  <c:v>902</c:v>
                </c:pt>
                <c:pt idx="28">
                  <c:v>705</c:v>
                </c:pt>
                <c:pt idx="29">
                  <c:v>1145</c:v>
                </c:pt>
                <c:pt idx="30">
                  <c:v>1347</c:v>
                </c:pt>
                <c:pt idx="31">
                  <c:v>953</c:v>
                </c:pt>
                <c:pt idx="32">
                  <c:v>871</c:v>
                </c:pt>
                <c:pt idx="33">
                  <c:v>718</c:v>
                </c:pt>
                <c:pt idx="34">
                  <c:v>713</c:v>
                </c:pt>
                <c:pt idx="35">
                  <c:v>708</c:v>
                </c:pt>
                <c:pt idx="36">
                  <c:v>688</c:v>
                </c:pt>
                <c:pt idx="37">
                  <c:v>697</c:v>
                </c:pt>
                <c:pt idx="38">
                  <c:v>657</c:v>
                </c:pt>
                <c:pt idx="39">
                  <c:v>647</c:v>
                </c:pt>
                <c:pt idx="40">
                  <c:v>664</c:v>
                </c:pt>
                <c:pt idx="41">
                  <c:v>636</c:v>
                </c:pt>
              </c:numCache>
            </c:numRef>
          </c:val>
        </c:ser>
        <c:marker val="1"/>
        <c:axId val="88554112"/>
        <c:axId val="88560000"/>
      </c:lineChart>
      <c:dateAx>
        <c:axId val="88554112"/>
        <c:scaling>
          <c:orientation val="minMax"/>
        </c:scaling>
        <c:axPos val="b"/>
        <c:numFmt formatCode="dd\.mm\.yy;@" sourceLinked="1"/>
        <c:tickLblPos val="nextTo"/>
        <c:crossAx val="88560000"/>
        <c:crosses val="autoZero"/>
        <c:auto val="1"/>
        <c:lblOffset val="100"/>
      </c:dateAx>
      <c:valAx>
        <c:axId val="88560000"/>
        <c:scaling>
          <c:orientation val="minMax"/>
        </c:scaling>
        <c:axPos val="l"/>
        <c:majorGridlines/>
        <c:numFmt formatCode="General" sourceLinked="1"/>
        <c:tickLblPos val="nextTo"/>
        <c:crossAx val="8855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FCStat!$D$6</c:f>
              <c:strCache>
                <c:ptCount val="1"/>
                <c:pt idx="0">
                  <c:v>Стор/сеанс</c:v>
                </c:pt>
              </c:strCache>
            </c:strRef>
          </c:tx>
          <c:marker>
            <c:symbol val="none"/>
          </c:marker>
          <c:cat>
            <c:numRef>
              <c:f>FCStat!$E$5:$AT$5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FCStat!$E$6:$AT$6</c:f>
              <c:numCache>
                <c:formatCode>General</c:formatCode>
                <c:ptCount val="42"/>
                <c:pt idx="0">
                  <c:v>6.76</c:v>
                </c:pt>
                <c:pt idx="1">
                  <c:v>5.39</c:v>
                </c:pt>
                <c:pt idx="2">
                  <c:v>5.69</c:v>
                </c:pt>
                <c:pt idx="3">
                  <c:v>5.89</c:v>
                </c:pt>
                <c:pt idx="4">
                  <c:v>5.27</c:v>
                </c:pt>
                <c:pt idx="5">
                  <c:v>5.43</c:v>
                </c:pt>
                <c:pt idx="6">
                  <c:v>5.17</c:v>
                </c:pt>
                <c:pt idx="7">
                  <c:v>5.13</c:v>
                </c:pt>
                <c:pt idx="8">
                  <c:v>5.24</c:v>
                </c:pt>
                <c:pt idx="9">
                  <c:v>5.33</c:v>
                </c:pt>
                <c:pt idx="10">
                  <c:v>4.37</c:v>
                </c:pt>
                <c:pt idx="11">
                  <c:v>3.44</c:v>
                </c:pt>
                <c:pt idx="12">
                  <c:v>4.58</c:v>
                </c:pt>
                <c:pt idx="13">
                  <c:v>4.42</c:v>
                </c:pt>
                <c:pt idx="14">
                  <c:v>4.41</c:v>
                </c:pt>
                <c:pt idx="15">
                  <c:v>4.2300000000000004</c:v>
                </c:pt>
                <c:pt idx="16">
                  <c:v>4.3899999999999997</c:v>
                </c:pt>
                <c:pt idx="17">
                  <c:v>5.27</c:v>
                </c:pt>
                <c:pt idx="18">
                  <c:v>4.8899999999999997</c:v>
                </c:pt>
                <c:pt idx="19">
                  <c:v>4.83</c:v>
                </c:pt>
                <c:pt idx="20">
                  <c:v>5.61</c:v>
                </c:pt>
                <c:pt idx="21">
                  <c:v>5.16</c:v>
                </c:pt>
                <c:pt idx="22">
                  <c:v>4.53</c:v>
                </c:pt>
                <c:pt idx="23">
                  <c:v>4.2300000000000004</c:v>
                </c:pt>
                <c:pt idx="24">
                  <c:v>3.74</c:v>
                </c:pt>
                <c:pt idx="25">
                  <c:v>3.88</c:v>
                </c:pt>
                <c:pt idx="26">
                  <c:v>4.1100000000000003</c:v>
                </c:pt>
                <c:pt idx="27">
                  <c:v>4.8499999999999996</c:v>
                </c:pt>
                <c:pt idx="28">
                  <c:v>5.25</c:v>
                </c:pt>
                <c:pt idx="29">
                  <c:v>5.43</c:v>
                </c:pt>
                <c:pt idx="30">
                  <c:v>5.23</c:v>
                </c:pt>
                <c:pt idx="31">
                  <c:v>4.09</c:v>
                </c:pt>
                <c:pt idx="32">
                  <c:v>4.33</c:v>
                </c:pt>
                <c:pt idx="33">
                  <c:v>4.34</c:v>
                </c:pt>
                <c:pt idx="34">
                  <c:v>6.12</c:v>
                </c:pt>
                <c:pt idx="35">
                  <c:v>9.06</c:v>
                </c:pt>
                <c:pt idx="36">
                  <c:v>7.19</c:v>
                </c:pt>
                <c:pt idx="37">
                  <c:v>8.44</c:v>
                </c:pt>
                <c:pt idx="38">
                  <c:v>9.39</c:v>
                </c:pt>
                <c:pt idx="39">
                  <c:v>9.2200000000000006</c:v>
                </c:pt>
                <c:pt idx="40">
                  <c:v>5.63</c:v>
                </c:pt>
                <c:pt idx="41">
                  <c:v>4.9400000000000004</c:v>
                </c:pt>
              </c:numCache>
            </c:numRef>
          </c:val>
        </c:ser>
        <c:ser>
          <c:idx val="1"/>
          <c:order val="1"/>
          <c:tx>
            <c:strRef>
              <c:f>FCStat!$D$7</c:f>
              <c:strCache>
                <c:ptCount val="1"/>
                <c:pt idx="0">
                  <c:v>Сер.час сеанс.(хв.)</c:v>
                </c:pt>
              </c:strCache>
            </c:strRef>
          </c:tx>
          <c:marker>
            <c:symbol val="none"/>
          </c:marker>
          <c:cat>
            <c:numRef>
              <c:f>FCStat!$E$5:$AT$5</c:f>
              <c:numCache>
                <c:formatCode>dd\.mm\.yy;@</c:formatCode>
                <c:ptCount val="42"/>
                <c:pt idx="0">
                  <c:v>41314</c:v>
                </c:pt>
                <c:pt idx="1">
                  <c:v>41321</c:v>
                </c:pt>
                <c:pt idx="2">
                  <c:v>41328</c:v>
                </c:pt>
                <c:pt idx="3">
                  <c:v>41335</c:v>
                </c:pt>
                <c:pt idx="4">
                  <c:v>41342</c:v>
                </c:pt>
                <c:pt idx="5">
                  <c:v>41349</c:v>
                </c:pt>
                <c:pt idx="6">
                  <c:v>41356</c:v>
                </c:pt>
                <c:pt idx="7">
                  <c:v>41363</c:v>
                </c:pt>
                <c:pt idx="8">
                  <c:v>41370</c:v>
                </c:pt>
                <c:pt idx="9">
                  <c:v>41377</c:v>
                </c:pt>
                <c:pt idx="10">
                  <c:v>41384</c:v>
                </c:pt>
                <c:pt idx="11">
                  <c:v>41391</c:v>
                </c:pt>
                <c:pt idx="12">
                  <c:v>41398</c:v>
                </c:pt>
                <c:pt idx="13">
                  <c:v>41405</c:v>
                </c:pt>
                <c:pt idx="14">
                  <c:v>41412</c:v>
                </c:pt>
                <c:pt idx="15">
                  <c:v>41419</c:v>
                </c:pt>
                <c:pt idx="16">
                  <c:v>41426</c:v>
                </c:pt>
                <c:pt idx="17">
                  <c:v>41433</c:v>
                </c:pt>
                <c:pt idx="18">
                  <c:v>41440</c:v>
                </c:pt>
                <c:pt idx="19">
                  <c:v>41447</c:v>
                </c:pt>
                <c:pt idx="20">
                  <c:v>41454</c:v>
                </c:pt>
                <c:pt idx="21">
                  <c:v>41461</c:v>
                </c:pt>
                <c:pt idx="22">
                  <c:v>41468</c:v>
                </c:pt>
                <c:pt idx="23">
                  <c:v>41475</c:v>
                </c:pt>
                <c:pt idx="24">
                  <c:v>41482</c:v>
                </c:pt>
                <c:pt idx="25">
                  <c:v>41489</c:v>
                </c:pt>
                <c:pt idx="26">
                  <c:v>41496</c:v>
                </c:pt>
                <c:pt idx="27">
                  <c:v>41503</c:v>
                </c:pt>
                <c:pt idx="28">
                  <c:v>41510</c:v>
                </c:pt>
                <c:pt idx="29">
                  <c:v>41517</c:v>
                </c:pt>
                <c:pt idx="30">
                  <c:v>41524</c:v>
                </c:pt>
                <c:pt idx="31">
                  <c:v>41531</c:v>
                </c:pt>
                <c:pt idx="32">
                  <c:v>41538</c:v>
                </c:pt>
                <c:pt idx="33">
                  <c:v>41545</c:v>
                </c:pt>
                <c:pt idx="34">
                  <c:v>41552</c:v>
                </c:pt>
                <c:pt idx="35">
                  <c:v>41559</c:v>
                </c:pt>
                <c:pt idx="36">
                  <c:v>41566</c:v>
                </c:pt>
                <c:pt idx="37">
                  <c:v>41573</c:v>
                </c:pt>
                <c:pt idx="38">
                  <c:v>41580</c:v>
                </c:pt>
                <c:pt idx="39">
                  <c:v>41587</c:v>
                </c:pt>
                <c:pt idx="40">
                  <c:v>41594</c:v>
                </c:pt>
                <c:pt idx="41">
                  <c:v>41601</c:v>
                </c:pt>
              </c:numCache>
            </c:numRef>
          </c:cat>
          <c:val>
            <c:numRef>
              <c:f>FCStat!$E$7:$AT$7</c:f>
              <c:numCache>
                <c:formatCode>0.00</c:formatCode>
                <c:ptCount val="42"/>
                <c:pt idx="0">
                  <c:v>3.6333333333333333</c:v>
                </c:pt>
                <c:pt idx="1">
                  <c:v>3</c:v>
                </c:pt>
                <c:pt idx="2">
                  <c:v>3.4833333333333334</c:v>
                </c:pt>
                <c:pt idx="3">
                  <c:v>3.65</c:v>
                </c:pt>
                <c:pt idx="4">
                  <c:v>2.7166666666666668</c:v>
                </c:pt>
                <c:pt idx="5">
                  <c:v>3.2833333333333332</c:v>
                </c:pt>
                <c:pt idx="6">
                  <c:v>2.7833333333333332</c:v>
                </c:pt>
                <c:pt idx="7">
                  <c:v>3.5833333333333335</c:v>
                </c:pt>
                <c:pt idx="8">
                  <c:v>3.3166666666666664</c:v>
                </c:pt>
                <c:pt idx="9">
                  <c:v>3.4666666666666668</c:v>
                </c:pt>
                <c:pt idx="10">
                  <c:v>3.6</c:v>
                </c:pt>
                <c:pt idx="11">
                  <c:v>2.8333333333333335</c:v>
                </c:pt>
                <c:pt idx="12">
                  <c:v>3.5833333333333335</c:v>
                </c:pt>
                <c:pt idx="13">
                  <c:v>2.6666666666666665</c:v>
                </c:pt>
                <c:pt idx="14">
                  <c:v>3.25</c:v>
                </c:pt>
                <c:pt idx="15">
                  <c:v>3.1333333333333333</c:v>
                </c:pt>
                <c:pt idx="16">
                  <c:v>3.45</c:v>
                </c:pt>
                <c:pt idx="17">
                  <c:v>3.5</c:v>
                </c:pt>
                <c:pt idx="18">
                  <c:v>3.3833333333333333</c:v>
                </c:pt>
                <c:pt idx="19">
                  <c:v>3.55</c:v>
                </c:pt>
                <c:pt idx="20">
                  <c:v>3.8666666666666667</c:v>
                </c:pt>
                <c:pt idx="21">
                  <c:v>4.8499999999999996</c:v>
                </c:pt>
                <c:pt idx="22">
                  <c:v>4.1500000000000004</c:v>
                </c:pt>
                <c:pt idx="23">
                  <c:v>3.9833333333333334</c:v>
                </c:pt>
                <c:pt idx="24">
                  <c:v>3.0833333333333335</c:v>
                </c:pt>
                <c:pt idx="25">
                  <c:v>3.2166666666666668</c:v>
                </c:pt>
                <c:pt idx="26">
                  <c:v>3.4333333333333336</c:v>
                </c:pt>
                <c:pt idx="27">
                  <c:v>3.45</c:v>
                </c:pt>
                <c:pt idx="28">
                  <c:v>3.2833333333333332</c:v>
                </c:pt>
                <c:pt idx="29">
                  <c:v>3.8</c:v>
                </c:pt>
                <c:pt idx="30">
                  <c:v>3.9833333333333334</c:v>
                </c:pt>
                <c:pt idx="31">
                  <c:v>3.2</c:v>
                </c:pt>
                <c:pt idx="32">
                  <c:v>3.4166666666666665</c:v>
                </c:pt>
                <c:pt idx="33">
                  <c:v>3.0833333333333335</c:v>
                </c:pt>
                <c:pt idx="34">
                  <c:v>3.6333333333333333</c:v>
                </c:pt>
                <c:pt idx="35">
                  <c:v>3.8</c:v>
                </c:pt>
                <c:pt idx="36">
                  <c:v>3.4833333333333334</c:v>
                </c:pt>
                <c:pt idx="37">
                  <c:v>2.9833333333333334</c:v>
                </c:pt>
                <c:pt idx="38">
                  <c:v>3.2666666666666666</c:v>
                </c:pt>
                <c:pt idx="39">
                  <c:v>4.1166666666666663</c:v>
                </c:pt>
                <c:pt idx="40">
                  <c:v>2.8833333333333333</c:v>
                </c:pt>
                <c:pt idx="41">
                  <c:v>3.1833333333333331</c:v>
                </c:pt>
              </c:numCache>
            </c:numRef>
          </c:val>
        </c:ser>
        <c:marker val="1"/>
        <c:axId val="88590208"/>
        <c:axId val="88591744"/>
      </c:lineChart>
      <c:dateAx>
        <c:axId val="88590208"/>
        <c:scaling>
          <c:orientation val="minMax"/>
        </c:scaling>
        <c:axPos val="b"/>
        <c:numFmt formatCode="dd\.mm\.yy;@" sourceLinked="1"/>
        <c:tickLblPos val="nextTo"/>
        <c:crossAx val="88591744"/>
        <c:crosses val="autoZero"/>
        <c:auto val="1"/>
        <c:lblOffset val="100"/>
      </c:dateAx>
      <c:valAx>
        <c:axId val="88591744"/>
        <c:scaling>
          <c:orientation val="minMax"/>
        </c:scaling>
        <c:axPos val="l"/>
        <c:majorGridlines/>
        <c:numFmt formatCode="General" sourceLinked="1"/>
        <c:tickLblPos val="nextTo"/>
        <c:crossAx val="8859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FCStat!$C$18</c:f>
              <c:strCache>
                <c:ptCount val="1"/>
                <c:pt idx="0">
                  <c:v>Сеансів за місяць</c:v>
                </c:pt>
              </c:strCache>
            </c:strRef>
          </c:tx>
          <c:marker>
            <c:symbol val="none"/>
          </c:marker>
          <c:cat>
            <c:strRef>
              <c:f>FCStat!$D$17:$L$17</c:f>
              <c:strCache>
                <c:ptCount val="9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</c:strCache>
            </c:strRef>
          </c:cat>
          <c:val>
            <c:numRef>
              <c:f>FCStat!$D$18:$L$18</c:f>
              <c:numCache>
                <c:formatCode>General</c:formatCode>
                <c:ptCount val="9"/>
                <c:pt idx="0">
                  <c:v>2794</c:v>
                </c:pt>
                <c:pt idx="1">
                  <c:v>3322</c:v>
                </c:pt>
                <c:pt idx="2">
                  <c:v>6209</c:v>
                </c:pt>
                <c:pt idx="3">
                  <c:v>4297</c:v>
                </c:pt>
                <c:pt idx="4">
                  <c:v>5875</c:v>
                </c:pt>
                <c:pt idx="5">
                  <c:v>11100</c:v>
                </c:pt>
                <c:pt idx="6">
                  <c:v>8587</c:v>
                </c:pt>
                <c:pt idx="7">
                  <c:v>7209</c:v>
                </c:pt>
                <c:pt idx="8">
                  <c:v>4675</c:v>
                </c:pt>
              </c:numCache>
            </c:numRef>
          </c:val>
        </c:ser>
        <c:ser>
          <c:idx val="1"/>
          <c:order val="1"/>
          <c:tx>
            <c:strRef>
              <c:f>FCStat!$C$19</c:f>
              <c:strCache>
                <c:ptCount val="1"/>
                <c:pt idx="0">
                  <c:v>Відвідувачів на місяць</c:v>
                </c:pt>
              </c:strCache>
            </c:strRef>
          </c:tx>
          <c:marker>
            <c:symbol val="none"/>
          </c:marker>
          <c:cat>
            <c:strRef>
              <c:f>FCStat!$D$17:$L$17</c:f>
              <c:strCache>
                <c:ptCount val="9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</c:strCache>
            </c:strRef>
          </c:cat>
          <c:val>
            <c:numRef>
              <c:f>FCStat!$D$19:$L$19</c:f>
              <c:numCache>
                <c:formatCode>General</c:formatCode>
                <c:ptCount val="9"/>
                <c:pt idx="0">
                  <c:v>1767</c:v>
                </c:pt>
                <c:pt idx="1">
                  <c:v>2073</c:v>
                </c:pt>
                <c:pt idx="2">
                  <c:v>2950</c:v>
                </c:pt>
                <c:pt idx="3">
                  <c:v>2273</c:v>
                </c:pt>
                <c:pt idx="4">
                  <c:v>3075</c:v>
                </c:pt>
                <c:pt idx="5">
                  <c:v>4336</c:v>
                </c:pt>
                <c:pt idx="6">
                  <c:v>3694</c:v>
                </c:pt>
                <c:pt idx="7">
                  <c:v>3280</c:v>
                </c:pt>
                <c:pt idx="8">
                  <c:v>2577</c:v>
                </c:pt>
              </c:numCache>
            </c:numRef>
          </c:val>
        </c:ser>
        <c:marker val="1"/>
        <c:axId val="88604032"/>
        <c:axId val="88683648"/>
      </c:lineChart>
      <c:catAx>
        <c:axId val="88604032"/>
        <c:scaling>
          <c:orientation val="minMax"/>
        </c:scaling>
        <c:axPos val="b"/>
        <c:tickLblPos val="nextTo"/>
        <c:crossAx val="88683648"/>
        <c:crosses val="autoZero"/>
        <c:auto val="1"/>
        <c:lblAlgn val="ctr"/>
        <c:lblOffset val="100"/>
      </c:catAx>
      <c:valAx>
        <c:axId val="88683648"/>
        <c:scaling>
          <c:orientation val="minMax"/>
        </c:scaling>
        <c:axPos val="l"/>
        <c:majorGridlines/>
        <c:numFmt formatCode="General" sourceLinked="1"/>
        <c:tickLblPos val="nextTo"/>
        <c:crossAx val="8860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FCStat!$C$21</c:f>
              <c:strCache>
                <c:ptCount val="1"/>
                <c:pt idx="0">
                  <c:v>Стор/сеанс</c:v>
                </c:pt>
              </c:strCache>
            </c:strRef>
          </c:tx>
          <c:marker>
            <c:symbol val="none"/>
          </c:marker>
          <c:cat>
            <c:strRef>
              <c:f>FCStat!$D$20:$L$20</c:f>
              <c:strCache>
                <c:ptCount val="9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</c:strCache>
            </c:strRef>
          </c:cat>
          <c:val>
            <c:numRef>
              <c:f>FCStat!$D$21:$L$21</c:f>
              <c:numCache>
                <c:formatCode>General</c:formatCode>
                <c:ptCount val="9"/>
                <c:pt idx="0">
                  <c:v>5.85</c:v>
                </c:pt>
                <c:pt idx="1">
                  <c:v>5.31</c:v>
                </c:pt>
                <c:pt idx="2">
                  <c:v>4.24</c:v>
                </c:pt>
                <c:pt idx="3">
                  <c:v>4.42</c:v>
                </c:pt>
                <c:pt idx="4">
                  <c:v>5.2</c:v>
                </c:pt>
                <c:pt idx="5">
                  <c:v>4.38</c:v>
                </c:pt>
                <c:pt idx="6">
                  <c:v>4.71</c:v>
                </c:pt>
                <c:pt idx="7">
                  <c:v>4.72</c:v>
                </c:pt>
                <c:pt idx="8">
                  <c:v>8.1999999999999993</c:v>
                </c:pt>
              </c:numCache>
            </c:numRef>
          </c:val>
        </c:ser>
        <c:ser>
          <c:idx val="1"/>
          <c:order val="1"/>
          <c:tx>
            <c:strRef>
              <c:f>FCStat!$C$22</c:f>
              <c:strCache>
                <c:ptCount val="1"/>
                <c:pt idx="0">
                  <c:v>Сер.час сеанс.(хв.)</c:v>
                </c:pt>
              </c:strCache>
            </c:strRef>
          </c:tx>
          <c:marker>
            <c:symbol val="none"/>
          </c:marker>
          <c:cat>
            <c:strRef>
              <c:f>FCStat!$D$20:$L$20</c:f>
              <c:strCache>
                <c:ptCount val="9"/>
                <c:pt idx="0">
                  <c:v>лютий</c:v>
                </c:pt>
                <c:pt idx="1">
                  <c:v>березень</c:v>
                </c:pt>
                <c:pt idx="2">
                  <c:v>квітень</c:v>
                </c:pt>
                <c:pt idx="3">
                  <c:v>травень</c:v>
                </c:pt>
                <c:pt idx="4">
                  <c:v>червень</c:v>
                </c:pt>
                <c:pt idx="5">
                  <c:v>липень</c:v>
                </c:pt>
                <c:pt idx="6">
                  <c:v>серпень</c:v>
                </c:pt>
                <c:pt idx="7">
                  <c:v>вересень</c:v>
                </c:pt>
                <c:pt idx="8">
                  <c:v>жовтень</c:v>
                </c:pt>
              </c:strCache>
            </c:strRef>
          </c:cat>
          <c:val>
            <c:numRef>
              <c:f>FCStat!$D$22:$L$22</c:f>
              <c:numCache>
                <c:formatCode>General</c:formatCode>
                <c:ptCount val="9"/>
                <c:pt idx="0">
                  <c:v>3.4</c:v>
                </c:pt>
                <c:pt idx="1">
                  <c:v>3.15</c:v>
                </c:pt>
                <c:pt idx="2">
                  <c:v>3.25</c:v>
                </c:pt>
                <c:pt idx="3" formatCode="0.00">
                  <c:v>3.2333333333333334</c:v>
                </c:pt>
                <c:pt idx="4" formatCode="0.00">
                  <c:v>3.6666666666666665</c:v>
                </c:pt>
                <c:pt idx="5" formatCode="0.00">
                  <c:v>3.95</c:v>
                </c:pt>
                <c:pt idx="6" formatCode="0.00">
                  <c:v>3.4833333333333334</c:v>
                </c:pt>
                <c:pt idx="7" formatCode="0.00">
                  <c:v>3.5166666666666666</c:v>
                </c:pt>
                <c:pt idx="8" formatCode="0.00">
                  <c:v>3.4666666666666668</c:v>
                </c:pt>
              </c:numCache>
            </c:numRef>
          </c:val>
        </c:ser>
        <c:marker val="1"/>
        <c:axId val="88708224"/>
        <c:axId val="88709760"/>
      </c:lineChart>
      <c:catAx>
        <c:axId val="88708224"/>
        <c:scaling>
          <c:orientation val="minMax"/>
        </c:scaling>
        <c:axPos val="b"/>
        <c:tickLblPos val="nextTo"/>
        <c:crossAx val="88709760"/>
        <c:crosses val="autoZero"/>
        <c:auto val="1"/>
        <c:lblAlgn val="ctr"/>
        <c:lblOffset val="100"/>
      </c:catAx>
      <c:valAx>
        <c:axId val="88709760"/>
        <c:scaling>
          <c:orientation val="minMax"/>
        </c:scaling>
        <c:axPos val="l"/>
        <c:majorGridlines/>
        <c:numFmt formatCode="General" sourceLinked="1"/>
        <c:tickLblPos val="nextTo"/>
        <c:crossAx val="8870822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582083</xdr:colOff>
      <xdr:row>59</xdr:row>
      <xdr:rowOff>169334</xdr:rowOff>
    </xdr:from>
    <xdr:to>
      <xdr:col>11</xdr:col>
      <xdr:colOff>433915</xdr:colOff>
      <xdr:row>75</xdr:row>
      <xdr:rowOff>31752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603251</xdr:colOff>
      <xdr:row>75</xdr:row>
      <xdr:rowOff>169334</xdr:rowOff>
    </xdr:from>
    <xdr:to>
      <xdr:col>11</xdr:col>
      <xdr:colOff>455084</xdr:colOff>
      <xdr:row>91</xdr:row>
      <xdr:rowOff>31751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10584</xdr:colOff>
      <xdr:row>27</xdr:row>
      <xdr:rowOff>1</xdr:rowOff>
    </xdr:from>
    <xdr:to>
      <xdr:col>5</xdr:col>
      <xdr:colOff>635000</xdr:colOff>
      <xdr:row>42</xdr:row>
      <xdr:rowOff>42334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42</xdr:row>
      <xdr:rowOff>169334</xdr:rowOff>
    </xdr:from>
    <xdr:to>
      <xdr:col>5</xdr:col>
      <xdr:colOff>645583</xdr:colOff>
      <xdr:row>58</xdr:row>
      <xdr:rowOff>31751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518584</xdr:colOff>
      <xdr:row>26</xdr:row>
      <xdr:rowOff>31750</xdr:rowOff>
    </xdr:from>
    <xdr:to>
      <xdr:col>21</xdr:col>
      <xdr:colOff>179917</xdr:colOff>
      <xdr:row>39</xdr:row>
      <xdr:rowOff>10584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550334</xdr:colOff>
      <xdr:row>40</xdr:row>
      <xdr:rowOff>95250</xdr:rowOff>
    </xdr:from>
    <xdr:to>
      <xdr:col>21</xdr:col>
      <xdr:colOff>211667</xdr:colOff>
      <xdr:row>55</xdr:row>
      <xdr:rowOff>137584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497417</xdr:colOff>
      <xdr:row>30</xdr:row>
      <xdr:rowOff>148167</xdr:rowOff>
    </xdr:from>
    <xdr:to>
      <xdr:col>12</xdr:col>
      <xdr:colOff>158750</xdr:colOff>
      <xdr:row>46</xdr:row>
      <xdr:rowOff>10584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518583</xdr:colOff>
      <xdr:row>48</xdr:row>
      <xdr:rowOff>84666</xdr:rowOff>
    </xdr:from>
    <xdr:to>
      <xdr:col>12</xdr:col>
      <xdr:colOff>179916</xdr:colOff>
      <xdr:row>63</xdr:row>
      <xdr:rowOff>127000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yb.univ.kiev.u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tabSelected="1" zoomScale="60" zoomScaleNormal="60" workbookViewId="0"/>
  </sheetViews>
  <sheetFormatPr defaultRowHeight="15"/>
  <cols>
    <col min="3" max="3" width="26.140625" customWidth="1"/>
    <col min="4" max="4" width="10.28515625" customWidth="1"/>
    <col min="5" max="5" width="11.140625" customWidth="1"/>
    <col min="6" max="6" width="10.5703125" customWidth="1"/>
  </cols>
  <sheetData>
    <row r="1" spans="3:9" ht="18.600000000000001" customHeight="1">
      <c r="F1" s="4" t="s">
        <v>0</v>
      </c>
      <c r="G1" s="4"/>
      <c r="H1" s="4"/>
      <c r="I1" s="4"/>
    </row>
    <row r="2" spans="3:9" ht="18.75">
      <c r="F2" s="5" t="s">
        <v>1</v>
      </c>
      <c r="G2" s="5"/>
      <c r="H2" s="5"/>
      <c r="I2" s="5"/>
    </row>
    <row r="3" spans="3:9" ht="18.75">
      <c r="F3" s="5" t="s">
        <v>2</v>
      </c>
      <c r="G3" s="5"/>
      <c r="H3" s="5"/>
      <c r="I3" s="5"/>
    </row>
    <row r="4" spans="3:9" ht="18.75">
      <c r="F4" s="5" t="s">
        <v>3</v>
      </c>
      <c r="G4" s="5"/>
      <c r="H4" s="5"/>
      <c r="I4" s="5"/>
    </row>
    <row r="5" spans="3:9">
      <c r="F5" s="6" t="s">
        <v>4</v>
      </c>
      <c r="G5" s="6"/>
      <c r="H5" s="6"/>
      <c r="I5" s="6"/>
    </row>
    <row r="7" spans="3:9" ht="15.75" thickBot="1"/>
    <row r="8" spans="3:9" ht="15.75" thickBot="1">
      <c r="C8" s="29"/>
      <c r="D8" s="53" t="s">
        <v>5</v>
      </c>
      <c r="E8" s="54" t="s">
        <v>6</v>
      </c>
      <c r="F8" s="54"/>
      <c r="G8" s="55"/>
    </row>
    <row r="9" spans="3:9" ht="30.75" thickBot="1">
      <c r="C9" s="44"/>
      <c r="D9" s="53"/>
      <c r="E9" s="49" t="s">
        <v>7</v>
      </c>
      <c r="F9" s="49" t="s">
        <v>8</v>
      </c>
      <c r="G9" s="49" t="s">
        <v>9</v>
      </c>
    </row>
    <row r="10" spans="3:9" ht="19.5" thickTop="1" thickBot="1">
      <c r="C10" s="41" t="s">
        <v>39</v>
      </c>
      <c r="D10" s="48">
        <f>FCStat!C3</f>
        <v>97964</v>
      </c>
      <c r="E10" s="45">
        <f>FCStat!C29</f>
        <v>5416.3888888888887</v>
      </c>
      <c r="F10" s="45">
        <f>FCStat!D29</f>
        <v>1255.948717948718</v>
      </c>
      <c r="G10" s="45">
        <f>FCStat!E29</f>
        <v>179.42124542124543</v>
      </c>
    </row>
    <row r="11" spans="3:9" ht="19.5" thickTop="1" thickBot="1">
      <c r="C11" s="41" t="s">
        <v>10</v>
      </c>
      <c r="D11" s="48">
        <f>FCStat!B30</f>
        <v>38425</v>
      </c>
      <c r="E11" s="45">
        <f>FCStat!C30</f>
        <v>2710.4444444444443</v>
      </c>
      <c r="F11" s="45">
        <f>FCStat!D30</f>
        <v>764.37179487179492</v>
      </c>
      <c r="G11" s="45">
        <f>FCStat!E30</f>
        <v>109.1959706959707</v>
      </c>
    </row>
    <row r="12" spans="3:9" ht="46.5" thickTop="1" thickBot="1">
      <c r="C12" s="42" t="s">
        <v>40</v>
      </c>
      <c r="D12" s="46">
        <f>FCStat!B31</f>
        <v>4.97</v>
      </c>
      <c r="E12" s="2"/>
      <c r="F12" s="2"/>
      <c r="G12" s="2"/>
    </row>
    <row r="13" spans="3:9" ht="48" thickTop="1" thickBot="1">
      <c r="C13" s="43" t="s">
        <v>11</v>
      </c>
      <c r="D13" s="47">
        <f>FCStat!B32</f>
        <v>3.4333333333333336</v>
      </c>
      <c r="E13" s="3"/>
      <c r="F13" s="3"/>
      <c r="G13" s="3"/>
    </row>
    <row r="14" spans="3:9" ht="15.75" thickTop="1"/>
    <row r="15" spans="3:9">
      <c r="D15" s="52" t="s">
        <v>33</v>
      </c>
      <c r="E15" s="50">
        <v>41308</v>
      </c>
    </row>
    <row r="16" spans="3:9">
      <c r="D16" s="51" t="s">
        <v>34</v>
      </c>
      <c r="E16" s="1">
        <f>FCStat!B28</f>
        <v>41853</v>
      </c>
    </row>
  </sheetData>
  <mergeCells count="2">
    <mergeCell ref="D8:D9"/>
    <mergeCell ref="E8:G8"/>
  </mergeCells>
  <hyperlinks>
    <hyperlink ref="F5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6"/>
  <sheetViews>
    <sheetView topLeftCell="D1" zoomScale="70" zoomScaleNormal="70" workbookViewId="0">
      <selection activeCell="B34" sqref="B34"/>
    </sheetView>
  </sheetViews>
  <sheetFormatPr defaultRowHeight="15"/>
  <sheetData>
    <row r="1" spans="1:82">
      <c r="A1" s="7" t="s">
        <v>12</v>
      </c>
      <c r="B1" s="7" t="s">
        <v>13</v>
      </c>
      <c r="C1" s="8">
        <f>MAX(E1:DD1)</f>
        <v>78</v>
      </c>
      <c r="D1" s="7"/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9">
        <v>29</v>
      </c>
      <c r="AH1" s="9">
        <v>30</v>
      </c>
      <c r="AI1" s="9">
        <v>31</v>
      </c>
      <c r="AJ1" s="9">
        <v>32</v>
      </c>
      <c r="AK1" s="9">
        <v>33</v>
      </c>
      <c r="AL1" s="9">
        <v>34</v>
      </c>
      <c r="AM1" s="9">
        <v>35</v>
      </c>
      <c r="AN1" s="9">
        <v>36</v>
      </c>
      <c r="AO1" s="9">
        <v>37</v>
      </c>
      <c r="AP1" s="9">
        <v>38</v>
      </c>
      <c r="AQ1" s="9">
        <v>39</v>
      </c>
      <c r="AR1" s="9">
        <v>40</v>
      </c>
      <c r="AS1" s="9">
        <v>41</v>
      </c>
      <c r="AT1" s="9">
        <v>42</v>
      </c>
      <c r="AU1" s="9">
        <v>43</v>
      </c>
      <c r="AV1" s="9">
        <v>44</v>
      </c>
      <c r="AW1" s="9">
        <v>45</v>
      </c>
      <c r="AX1" s="9">
        <v>46</v>
      </c>
      <c r="AY1" s="9">
        <v>47</v>
      </c>
      <c r="AZ1" s="9">
        <v>48</v>
      </c>
      <c r="BA1" s="9">
        <v>49</v>
      </c>
      <c r="BB1" s="9">
        <v>50</v>
      </c>
      <c r="BC1" s="9">
        <v>51</v>
      </c>
      <c r="BD1" s="9">
        <v>52</v>
      </c>
      <c r="BE1" s="9">
        <v>53</v>
      </c>
      <c r="BF1" s="9">
        <v>54</v>
      </c>
      <c r="BG1" s="9">
        <v>55</v>
      </c>
      <c r="BH1" s="9">
        <v>56</v>
      </c>
      <c r="BI1" s="9">
        <v>57</v>
      </c>
      <c r="BJ1" s="9">
        <v>58</v>
      </c>
      <c r="BK1" s="9">
        <v>59</v>
      </c>
      <c r="BL1" s="9">
        <v>60</v>
      </c>
      <c r="BM1" s="9">
        <v>61</v>
      </c>
      <c r="BN1" s="9">
        <v>62</v>
      </c>
      <c r="BO1" s="9">
        <v>63</v>
      </c>
      <c r="BP1" s="9">
        <v>64</v>
      </c>
      <c r="BQ1" s="9">
        <v>65</v>
      </c>
      <c r="BR1" s="9">
        <v>66</v>
      </c>
      <c r="BS1" s="9">
        <v>67</v>
      </c>
      <c r="BT1" s="9">
        <v>68</v>
      </c>
      <c r="BU1" s="9">
        <v>69</v>
      </c>
      <c r="BV1" s="9">
        <v>70</v>
      </c>
      <c r="BW1" s="9">
        <v>71</v>
      </c>
      <c r="BX1" s="9">
        <v>72</v>
      </c>
      <c r="BY1" s="9">
        <v>73</v>
      </c>
      <c r="BZ1" s="9">
        <v>74</v>
      </c>
      <c r="CA1" s="9">
        <v>75</v>
      </c>
      <c r="CB1" s="9">
        <v>76</v>
      </c>
      <c r="CC1" s="9">
        <v>77</v>
      </c>
      <c r="CD1" s="9">
        <v>78</v>
      </c>
    </row>
    <row r="2" spans="1:82">
      <c r="A2" s="7"/>
      <c r="B2" s="7" t="s">
        <v>14</v>
      </c>
      <c r="C2" s="7" t="s">
        <v>5</v>
      </c>
      <c r="D2" s="7" t="s">
        <v>15</v>
      </c>
      <c r="E2" s="10">
        <v>41314</v>
      </c>
      <c r="F2" s="10">
        <f>E2+7</f>
        <v>41321</v>
      </c>
      <c r="G2" s="10">
        <f>F2+7</f>
        <v>41328</v>
      </c>
      <c r="H2" s="10">
        <f t="shared" ref="H2:AV2" si="0">G2+7</f>
        <v>41335</v>
      </c>
      <c r="I2" s="10">
        <f t="shared" si="0"/>
        <v>41342</v>
      </c>
      <c r="J2" s="10">
        <f t="shared" si="0"/>
        <v>41349</v>
      </c>
      <c r="K2" s="10">
        <f t="shared" si="0"/>
        <v>41356</v>
      </c>
      <c r="L2" s="10">
        <f t="shared" si="0"/>
        <v>41363</v>
      </c>
      <c r="M2" s="10">
        <f t="shared" si="0"/>
        <v>41370</v>
      </c>
      <c r="N2" s="10">
        <f t="shared" si="0"/>
        <v>41377</v>
      </c>
      <c r="O2" s="10">
        <f t="shared" si="0"/>
        <v>41384</v>
      </c>
      <c r="P2" s="10">
        <f t="shared" si="0"/>
        <v>41391</v>
      </c>
      <c r="Q2" s="10">
        <f>P2+7</f>
        <v>41398</v>
      </c>
      <c r="R2" s="10">
        <f t="shared" si="0"/>
        <v>41405</v>
      </c>
      <c r="S2" s="10">
        <f t="shared" si="0"/>
        <v>41412</v>
      </c>
      <c r="T2" s="10">
        <f>S2+7</f>
        <v>41419</v>
      </c>
      <c r="U2" s="10">
        <f t="shared" si="0"/>
        <v>41426</v>
      </c>
      <c r="V2" s="11">
        <f t="shared" si="0"/>
        <v>41433</v>
      </c>
      <c r="W2" s="11">
        <f t="shared" si="0"/>
        <v>41440</v>
      </c>
      <c r="X2" s="11">
        <f t="shared" si="0"/>
        <v>41447</v>
      </c>
      <c r="Y2" s="11">
        <f t="shared" si="0"/>
        <v>41454</v>
      </c>
      <c r="Z2" s="11">
        <f t="shared" si="0"/>
        <v>41461</v>
      </c>
      <c r="AA2" s="11">
        <f t="shared" si="0"/>
        <v>41468</v>
      </c>
      <c r="AB2" s="11">
        <f t="shared" si="0"/>
        <v>41475</v>
      </c>
      <c r="AC2" s="11">
        <f t="shared" si="0"/>
        <v>41482</v>
      </c>
      <c r="AD2" s="11">
        <f t="shared" si="0"/>
        <v>41489</v>
      </c>
      <c r="AE2" s="11">
        <f t="shared" si="0"/>
        <v>41496</v>
      </c>
      <c r="AF2" s="11">
        <f t="shared" si="0"/>
        <v>41503</v>
      </c>
      <c r="AG2" s="11">
        <f t="shared" si="0"/>
        <v>41510</v>
      </c>
      <c r="AH2" s="11">
        <f t="shared" si="0"/>
        <v>41517</v>
      </c>
      <c r="AI2" s="11">
        <f t="shared" si="0"/>
        <v>41524</v>
      </c>
      <c r="AJ2" s="11">
        <f t="shared" si="0"/>
        <v>41531</v>
      </c>
      <c r="AK2" s="11">
        <f t="shared" si="0"/>
        <v>41538</v>
      </c>
      <c r="AL2" s="11">
        <f t="shared" si="0"/>
        <v>41545</v>
      </c>
      <c r="AM2" s="11">
        <f t="shared" si="0"/>
        <v>41552</v>
      </c>
      <c r="AN2" s="11">
        <f t="shared" si="0"/>
        <v>41559</v>
      </c>
      <c r="AO2" s="11">
        <f t="shared" si="0"/>
        <v>41566</v>
      </c>
      <c r="AP2" s="11">
        <f t="shared" si="0"/>
        <v>41573</v>
      </c>
      <c r="AQ2" s="11">
        <f t="shared" si="0"/>
        <v>41580</v>
      </c>
      <c r="AR2" s="11">
        <f t="shared" si="0"/>
        <v>41587</v>
      </c>
      <c r="AS2" s="11">
        <f t="shared" si="0"/>
        <v>41594</v>
      </c>
      <c r="AT2" s="11">
        <f t="shared" si="0"/>
        <v>41601</v>
      </c>
      <c r="AU2" s="11">
        <f t="shared" si="0"/>
        <v>41608</v>
      </c>
      <c r="AV2" s="11">
        <f t="shared" si="0"/>
        <v>41615</v>
      </c>
      <c r="AW2" s="11">
        <f t="shared" ref="AW2" si="1">AV2+7</f>
        <v>41622</v>
      </c>
      <c r="AX2" s="11">
        <f t="shared" ref="AX2" si="2">AW2+7</f>
        <v>41629</v>
      </c>
      <c r="AY2" s="11">
        <f t="shared" ref="AY2" si="3">AX2+7</f>
        <v>41636</v>
      </c>
      <c r="AZ2" s="11">
        <f t="shared" ref="AZ2:BA2" si="4">AY2+7</f>
        <v>41643</v>
      </c>
      <c r="BA2" s="11">
        <f t="shared" si="4"/>
        <v>41650</v>
      </c>
      <c r="BB2" s="11">
        <f t="shared" ref="BB2" si="5">BA2+7</f>
        <v>41657</v>
      </c>
      <c r="BC2" s="11">
        <f t="shared" ref="BC2" si="6">BB2+7</f>
        <v>41664</v>
      </c>
      <c r="BD2" s="11">
        <f t="shared" ref="BD2" si="7">BC2+7</f>
        <v>41671</v>
      </c>
      <c r="BE2" s="11">
        <f t="shared" ref="BE2" si="8">BD2+7</f>
        <v>41678</v>
      </c>
      <c r="BF2" s="11">
        <f t="shared" ref="BF2:BG2" si="9">BE2+7</f>
        <v>41685</v>
      </c>
      <c r="BG2" s="11">
        <f t="shared" si="9"/>
        <v>41692</v>
      </c>
      <c r="BH2" s="11">
        <f t="shared" ref="BH2" si="10">BG2+7</f>
        <v>41699</v>
      </c>
      <c r="BI2" s="11">
        <f t="shared" ref="BI2" si="11">BH2+7</f>
        <v>41706</v>
      </c>
      <c r="BJ2" s="11">
        <f t="shared" ref="BJ2" si="12">BI2+7</f>
        <v>41713</v>
      </c>
      <c r="BK2" s="11">
        <f t="shared" ref="BK2" si="13">BJ2+7</f>
        <v>41720</v>
      </c>
      <c r="BL2" s="11">
        <f t="shared" ref="BL2:BO2" si="14">BK2+7</f>
        <v>41727</v>
      </c>
      <c r="BM2" s="11">
        <f t="shared" si="14"/>
        <v>41734</v>
      </c>
      <c r="BN2" s="11">
        <f t="shared" si="14"/>
        <v>41741</v>
      </c>
      <c r="BO2" s="11">
        <f t="shared" si="14"/>
        <v>41748</v>
      </c>
      <c r="BP2" s="11">
        <f t="shared" ref="BP2" si="15">BO2+7</f>
        <v>41755</v>
      </c>
      <c r="BQ2" s="11">
        <f t="shared" ref="BQ2" si="16">BP2+7</f>
        <v>41762</v>
      </c>
      <c r="BR2" s="11">
        <f t="shared" ref="BR2" si="17">BQ2+7</f>
        <v>41769</v>
      </c>
      <c r="BS2" s="11">
        <f t="shared" ref="BS2" si="18">BR2+7</f>
        <v>41776</v>
      </c>
      <c r="BT2" s="11">
        <f t="shared" ref="BT2" si="19">BS2+7</f>
        <v>41783</v>
      </c>
      <c r="BU2" s="11">
        <f t="shared" ref="BU2" si="20">BT2+7</f>
        <v>41790</v>
      </c>
      <c r="BV2" s="11">
        <f t="shared" ref="BV2" si="21">BU2+7</f>
        <v>41797</v>
      </c>
      <c r="BW2" s="11">
        <f t="shared" ref="BW2" si="22">BV2+7</f>
        <v>41804</v>
      </c>
      <c r="BX2" s="11">
        <f t="shared" ref="BX2" si="23">BW2+7</f>
        <v>41811</v>
      </c>
      <c r="BY2" s="11">
        <f t="shared" ref="BY2" si="24">BX2+7</f>
        <v>41818</v>
      </c>
      <c r="BZ2" s="11">
        <f t="shared" ref="BZ2:CA2" si="25">BY2+7</f>
        <v>41825</v>
      </c>
      <c r="CA2" s="11">
        <f t="shared" si="25"/>
        <v>41832</v>
      </c>
      <c r="CB2" s="11">
        <f t="shared" ref="CB2" si="26">CA2+7</f>
        <v>41839</v>
      </c>
      <c r="CC2" s="11">
        <f t="shared" ref="CC2" si="27">CB2+7</f>
        <v>41846</v>
      </c>
      <c r="CD2" s="11">
        <f t="shared" ref="CD2" si="28">CC2+7</f>
        <v>41853</v>
      </c>
    </row>
    <row r="3" spans="1:82" ht="39">
      <c r="A3" s="12">
        <f>B3/7</f>
        <v>179.42124542124543</v>
      </c>
      <c r="B3" s="12">
        <f>C3/C1</f>
        <v>1255.948717948718</v>
      </c>
      <c r="C3" s="13">
        <f>SUM(E3:DD3)</f>
        <v>97964</v>
      </c>
      <c r="D3" s="14" t="s">
        <v>38</v>
      </c>
      <c r="E3" s="15">
        <v>738</v>
      </c>
      <c r="F3" s="15">
        <v>1023</v>
      </c>
      <c r="G3" s="15">
        <v>841</v>
      </c>
      <c r="H3" s="15">
        <v>392</v>
      </c>
      <c r="I3" s="15">
        <v>575</v>
      </c>
      <c r="J3" s="15">
        <v>757</v>
      </c>
      <c r="K3" s="15">
        <v>720</v>
      </c>
      <c r="L3" s="15">
        <v>974</v>
      </c>
      <c r="M3" s="15">
        <v>811</v>
      </c>
      <c r="N3" s="15">
        <v>936</v>
      </c>
      <c r="O3" s="15">
        <v>1651</v>
      </c>
      <c r="P3" s="15">
        <v>2368</v>
      </c>
      <c r="Q3" s="15">
        <v>884</v>
      </c>
      <c r="R3" s="15">
        <v>602</v>
      </c>
      <c r="S3" s="15">
        <v>1126</v>
      </c>
      <c r="T3" s="15">
        <v>1118</v>
      </c>
      <c r="U3" s="15">
        <v>1205</v>
      </c>
      <c r="V3" s="15">
        <v>1258</v>
      </c>
      <c r="W3" s="15">
        <v>1333</v>
      </c>
      <c r="X3" s="15">
        <v>1244</v>
      </c>
      <c r="Y3" s="15">
        <v>1696</v>
      </c>
      <c r="Z3" s="15">
        <v>2769</v>
      </c>
      <c r="AA3" s="15">
        <v>2550</v>
      </c>
      <c r="AB3" s="15">
        <v>2768</v>
      </c>
      <c r="AC3" s="15">
        <v>2205</v>
      </c>
      <c r="AD3" s="15">
        <v>2191</v>
      </c>
      <c r="AE3" s="15">
        <v>2369</v>
      </c>
      <c r="AF3" s="7">
        <v>1631</v>
      </c>
      <c r="AG3" s="16">
        <v>1217</v>
      </c>
      <c r="AH3" s="16">
        <v>2232</v>
      </c>
      <c r="AI3" s="16">
        <v>2614</v>
      </c>
      <c r="AJ3" s="16">
        <v>1652</v>
      </c>
      <c r="AK3" s="17">
        <v>1503</v>
      </c>
      <c r="AL3" s="16">
        <v>1108</v>
      </c>
      <c r="AM3" s="16">
        <v>1150</v>
      </c>
      <c r="AN3" s="16">
        <v>1115</v>
      </c>
      <c r="AO3" s="16">
        <v>1005</v>
      </c>
      <c r="AP3" s="16">
        <v>981</v>
      </c>
      <c r="AQ3" s="16">
        <v>959</v>
      </c>
      <c r="AR3" s="16">
        <v>1027</v>
      </c>
      <c r="AS3" s="16">
        <v>1056</v>
      </c>
      <c r="AT3" s="16">
        <v>945</v>
      </c>
      <c r="AU3" s="16">
        <v>1026</v>
      </c>
      <c r="AV3" s="16">
        <v>1036</v>
      </c>
      <c r="AW3" s="16">
        <v>846</v>
      </c>
      <c r="AX3" s="16">
        <v>855</v>
      </c>
      <c r="AY3" s="16">
        <v>1002</v>
      </c>
      <c r="AZ3" s="16">
        <v>568</v>
      </c>
      <c r="BA3" s="16">
        <v>745</v>
      </c>
      <c r="BB3" s="16">
        <v>1078</v>
      </c>
      <c r="BC3" s="16">
        <v>1119</v>
      </c>
      <c r="BD3" s="16">
        <v>937</v>
      </c>
      <c r="BE3" s="16">
        <v>792</v>
      </c>
      <c r="BF3" s="16">
        <v>939</v>
      </c>
      <c r="BG3" s="16">
        <v>1570</v>
      </c>
      <c r="BH3" s="16">
        <v>1012</v>
      </c>
      <c r="BI3" s="16">
        <v>761</v>
      </c>
      <c r="BJ3" s="16">
        <v>750</v>
      </c>
      <c r="BK3" s="16">
        <v>899</v>
      </c>
      <c r="BL3" s="16">
        <v>890</v>
      </c>
      <c r="BM3" s="16">
        <v>1021</v>
      </c>
      <c r="BN3" s="16">
        <v>1217</v>
      </c>
      <c r="BO3" s="16">
        <v>832</v>
      </c>
      <c r="BP3" s="16">
        <v>916</v>
      </c>
      <c r="BQ3" s="16">
        <v>839</v>
      </c>
      <c r="BR3" s="16">
        <v>605</v>
      </c>
      <c r="BS3" s="16">
        <v>1212</v>
      </c>
      <c r="BT3" s="16">
        <v>1065</v>
      </c>
      <c r="BU3" s="16">
        <v>1037</v>
      </c>
      <c r="BV3" s="16">
        <v>1162</v>
      </c>
      <c r="BW3" s="16">
        <v>1287</v>
      </c>
      <c r="BX3" s="16">
        <v>1286</v>
      </c>
      <c r="BY3" s="16">
        <v>1492</v>
      </c>
      <c r="BZ3" s="16">
        <v>1419</v>
      </c>
      <c r="CA3" s="16">
        <v>2228</v>
      </c>
      <c r="CB3" s="16">
        <v>2821</v>
      </c>
      <c r="CC3" s="16">
        <v>1773</v>
      </c>
      <c r="CD3" s="16">
        <v>1628</v>
      </c>
    </row>
    <row r="4" spans="1:82" ht="39">
      <c r="A4" s="12">
        <f>B4/7</f>
        <v>109.1959706959707</v>
      </c>
      <c r="B4" s="12">
        <f>C4/C1</f>
        <v>764.37179487179492</v>
      </c>
      <c r="C4" s="13">
        <f>SUM(E4:DD4)</f>
        <v>59621</v>
      </c>
      <c r="D4" s="14" t="s">
        <v>16</v>
      </c>
      <c r="E4" s="15">
        <v>529</v>
      </c>
      <c r="F4" s="15">
        <v>713</v>
      </c>
      <c r="G4" s="15">
        <v>596</v>
      </c>
      <c r="H4" s="15">
        <v>289</v>
      </c>
      <c r="I4" s="15">
        <v>416</v>
      </c>
      <c r="J4" s="15">
        <v>559</v>
      </c>
      <c r="K4" s="15">
        <v>553</v>
      </c>
      <c r="L4" s="15">
        <v>646</v>
      </c>
      <c r="M4" s="15">
        <v>571</v>
      </c>
      <c r="N4" s="15">
        <v>601</v>
      </c>
      <c r="O4" s="15">
        <v>1009</v>
      </c>
      <c r="P4" s="15">
        <v>1205</v>
      </c>
      <c r="Q4" s="15">
        <v>534</v>
      </c>
      <c r="R4" s="15">
        <v>408</v>
      </c>
      <c r="S4" s="15">
        <v>716</v>
      </c>
      <c r="T4" s="15">
        <v>689</v>
      </c>
      <c r="U4" s="15">
        <v>738</v>
      </c>
      <c r="V4" s="15">
        <v>824</v>
      </c>
      <c r="W4" s="15">
        <v>854</v>
      </c>
      <c r="X4" s="15">
        <v>775</v>
      </c>
      <c r="Y4" s="15">
        <v>1023</v>
      </c>
      <c r="Z4" s="15">
        <v>1590</v>
      </c>
      <c r="AA4" s="15">
        <v>1244</v>
      </c>
      <c r="AB4" s="15">
        <v>1230</v>
      </c>
      <c r="AC4" s="15">
        <v>955</v>
      </c>
      <c r="AD4" s="15">
        <v>1193</v>
      </c>
      <c r="AE4" s="15">
        <v>1253</v>
      </c>
      <c r="AF4" s="7">
        <v>902</v>
      </c>
      <c r="AG4" s="16">
        <v>705</v>
      </c>
      <c r="AH4" s="16">
        <v>1145</v>
      </c>
      <c r="AI4" s="16">
        <v>1347</v>
      </c>
      <c r="AJ4" s="16">
        <v>953</v>
      </c>
      <c r="AK4" s="16">
        <v>871</v>
      </c>
      <c r="AL4" s="16">
        <v>718</v>
      </c>
      <c r="AM4" s="16">
        <v>713</v>
      </c>
      <c r="AN4" s="16">
        <v>708</v>
      </c>
      <c r="AO4" s="16">
        <v>688</v>
      </c>
      <c r="AP4" s="16">
        <v>697</v>
      </c>
      <c r="AQ4" s="16">
        <v>657</v>
      </c>
      <c r="AR4" s="16">
        <v>647</v>
      </c>
      <c r="AS4" s="16">
        <v>664</v>
      </c>
      <c r="AT4" s="16">
        <v>636</v>
      </c>
      <c r="AU4" s="16">
        <v>714</v>
      </c>
      <c r="AV4" s="16">
        <v>676</v>
      </c>
      <c r="AW4" s="16">
        <v>555</v>
      </c>
      <c r="AX4" s="16">
        <v>583</v>
      </c>
      <c r="AY4" s="16">
        <v>661</v>
      </c>
      <c r="AZ4" s="16">
        <v>359</v>
      </c>
      <c r="BA4" s="16">
        <v>537</v>
      </c>
      <c r="BB4" s="16">
        <v>737</v>
      </c>
      <c r="BC4" s="16">
        <v>754</v>
      </c>
      <c r="BD4" s="16">
        <v>651</v>
      </c>
      <c r="BE4" s="16">
        <v>565</v>
      </c>
      <c r="BF4" s="16">
        <v>681</v>
      </c>
      <c r="BG4" s="16">
        <v>954</v>
      </c>
      <c r="BH4" s="16">
        <v>635</v>
      </c>
      <c r="BI4" s="16">
        <v>491</v>
      </c>
      <c r="BJ4" s="16">
        <v>505</v>
      </c>
      <c r="BK4" s="16">
        <v>595</v>
      </c>
      <c r="BL4" s="16">
        <v>562</v>
      </c>
      <c r="BM4" s="16">
        <v>660</v>
      </c>
      <c r="BN4" s="16">
        <v>897</v>
      </c>
      <c r="BO4" s="16">
        <v>569</v>
      </c>
      <c r="BP4" s="16">
        <v>630</v>
      </c>
      <c r="BQ4" s="16">
        <v>583</v>
      </c>
      <c r="BR4" s="16">
        <v>468</v>
      </c>
      <c r="BS4" s="16">
        <v>783</v>
      </c>
      <c r="BT4" s="16">
        <v>707</v>
      </c>
      <c r="BU4" s="16">
        <v>628</v>
      </c>
      <c r="BV4" s="16">
        <v>798</v>
      </c>
      <c r="BW4" s="16">
        <v>819</v>
      </c>
      <c r="BX4" s="16">
        <v>841</v>
      </c>
      <c r="BY4" s="16">
        <v>952</v>
      </c>
      <c r="BZ4" s="16">
        <v>936</v>
      </c>
      <c r="CA4" s="16">
        <v>1219</v>
      </c>
      <c r="CB4" s="16">
        <v>1417</v>
      </c>
      <c r="CC4" s="16">
        <v>886</v>
      </c>
      <c r="CD4" s="16">
        <v>849</v>
      </c>
    </row>
    <row r="5" spans="1:82">
      <c r="A5" s="18"/>
      <c r="B5" s="18"/>
      <c r="C5" s="18"/>
      <c r="D5" s="18"/>
      <c r="E5" s="19">
        <f>E2</f>
        <v>41314</v>
      </c>
      <c r="F5" s="19">
        <f t="shared" ref="F5:AU5" si="29">F2</f>
        <v>41321</v>
      </c>
      <c r="G5" s="19">
        <f t="shared" si="29"/>
        <v>41328</v>
      </c>
      <c r="H5" s="19">
        <f t="shared" si="29"/>
        <v>41335</v>
      </c>
      <c r="I5" s="19">
        <f t="shared" si="29"/>
        <v>41342</v>
      </c>
      <c r="J5" s="19">
        <f t="shared" si="29"/>
        <v>41349</v>
      </c>
      <c r="K5" s="19">
        <f t="shared" si="29"/>
        <v>41356</v>
      </c>
      <c r="L5" s="19">
        <f t="shared" si="29"/>
        <v>41363</v>
      </c>
      <c r="M5" s="19">
        <f t="shared" si="29"/>
        <v>41370</v>
      </c>
      <c r="N5" s="19">
        <f t="shared" si="29"/>
        <v>41377</v>
      </c>
      <c r="O5" s="19">
        <f t="shared" si="29"/>
        <v>41384</v>
      </c>
      <c r="P5" s="19">
        <f t="shared" si="29"/>
        <v>41391</v>
      </c>
      <c r="Q5" s="19">
        <f t="shared" si="29"/>
        <v>41398</v>
      </c>
      <c r="R5" s="19">
        <f t="shared" si="29"/>
        <v>41405</v>
      </c>
      <c r="S5" s="19">
        <f t="shared" si="29"/>
        <v>41412</v>
      </c>
      <c r="T5" s="19">
        <f t="shared" si="29"/>
        <v>41419</v>
      </c>
      <c r="U5" s="19">
        <f t="shared" si="29"/>
        <v>41426</v>
      </c>
      <c r="V5" s="19">
        <f t="shared" si="29"/>
        <v>41433</v>
      </c>
      <c r="W5" s="19">
        <f t="shared" si="29"/>
        <v>41440</v>
      </c>
      <c r="X5" s="19">
        <f t="shared" si="29"/>
        <v>41447</v>
      </c>
      <c r="Y5" s="19">
        <f t="shared" si="29"/>
        <v>41454</v>
      </c>
      <c r="Z5" s="19">
        <f t="shared" si="29"/>
        <v>41461</v>
      </c>
      <c r="AA5" s="19">
        <f t="shared" si="29"/>
        <v>41468</v>
      </c>
      <c r="AB5" s="19">
        <f t="shared" si="29"/>
        <v>41475</v>
      </c>
      <c r="AC5" s="19">
        <f t="shared" si="29"/>
        <v>41482</v>
      </c>
      <c r="AD5" s="19">
        <f t="shared" si="29"/>
        <v>41489</v>
      </c>
      <c r="AE5" s="19">
        <f t="shared" si="29"/>
        <v>41496</v>
      </c>
      <c r="AF5" s="19">
        <f t="shared" si="29"/>
        <v>41503</v>
      </c>
      <c r="AG5" s="19">
        <f t="shared" si="29"/>
        <v>41510</v>
      </c>
      <c r="AH5" s="19">
        <f t="shared" si="29"/>
        <v>41517</v>
      </c>
      <c r="AI5" s="19">
        <f t="shared" si="29"/>
        <v>41524</v>
      </c>
      <c r="AJ5" s="19">
        <f t="shared" si="29"/>
        <v>41531</v>
      </c>
      <c r="AK5" s="19">
        <f t="shared" si="29"/>
        <v>41538</v>
      </c>
      <c r="AL5" s="19">
        <f t="shared" si="29"/>
        <v>41545</v>
      </c>
      <c r="AM5" s="19">
        <f t="shared" si="29"/>
        <v>41552</v>
      </c>
      <c r="AN5" s="19">
        <f t="shared" si="29"/>
        <v>41559</v>
      </c>
      <c r="AO5" s="19">
        <f t="shared" si="29"/>
        <v>41566</v>
      </c>
      <c r="AP5" s="19">
        <f t="shared" si="29"/>
        <v>41573</v>
      </c>
      <c r="AQ5" s="19">
        <f t="shared" si="29"/>
        <v>41580</v>
      </c>
      <c r="AR5" s="19">
        <f t="shared" si="29"/>
        <v>41587</v>
      </c>
      <c r="AS5" s="19">
        <f t="shared" si="29"/>
        <v>41594</v>
      </c>
      <c r="AT5" s="19">
        <f t="shared" si="29"/>
        <v>41601</v>
      </c>
      <c r="AU5" s="19">
        <f t="shared" si="29"/>
        <v>41608</v>
      </c>
      <c r="AV5" s="19">
        <f t="shared" ref="AV5:AX5" si="30">AV2</f>
        <v>41615</v>
      </c>
      <c r="AW5" s="19">
        <f t="shared" si="30"/>
        <v>41622</v>
      </c>
      <c r="AX5" s="19">
        <f t="shared" si="30"/>
        <v>41629</v>
      </c>
      <c r="AY5" s="19">
        <f t="shared" ref="AY5:AZ5" si="31">AY2</f>
        <v>41636</v>
      </c>
      <c r="AZ5" s="19">
        <f t="shared" si="31"/>
        <v>41643</v>
      </c>
      <c r="BA5" s="19">
        <f t="shared" ref="BA5:BD5" si="32">BA2</f>
        <v>41650</v>
      </c>
      <c r="BB5" s="19">
        <f t="shared" si="32"/>
        <v>41657</v>
      </c>
      <c r="BC5" s="19">
        <f t="shared" si="32"/>
        <v>41664</v>
      </c>
      <c r="BD5" s="19">
        <f t="shared" si="32"/>
        <v>41671</v>
      </c>
      <c r="BE5" s="19">
        <f t="shared" ref="BE5:BF5" si="33">BE2</f>
        <v>41678</v>
      </c>
      <c r="BF5" s="19">
        <f t="shared" si="33"/>
        <v>41685</v>
      </c>
      <c r="BG5" s="19">
        <f t="shared" ref="BG5:BJ5" si="34">BG2</f>
        <v>41692</v>
      </c>
      <c r="BH5" s="19">
        <f t="shared" si="34"/>
        <v>41699</v>
      </c>
      <c r="BI5" s="19">
        <f t="shared" si="34"/>
        <v>41706</v>
      </c>
      <c r="BJ5" s="19">
        <f t="shared" si="34"/>
        <v>41713</v>
      </c>
      <c r="BK5" s="19">
        <f t="shared" ref="BK5:BL5" si="35">BK2</f>
        <v>41720</v>
      </c>
      <c r="BL5" s="19">
        <f t="shared" si="35"/>
        <v>41727</v>
      </c>
      <c r="BM5" s="19">
        <f t="shared" ref="BM5:BN5" si="36">BM2</f>
        <v>41734</v>
      </c>
      <c r="BN5" s="19">
        <f t="shared" si="36"/>
        <v>41741</v>
      </c>
      <c r="BO5" s="19">
        <f t="shared" ref="BO5" si="37">BO2</f>
        <v>41748</v>
      </c>
      <c r="BP5" s="19">
        <f t="shared" ref="BP5:BQ5" si="38">BP2</f>
        <v>41755</v>
      </c>
      <c r="BQ5" s="19">
        <f t="shared" si="38"/>
        <v>41762</v>
      </c>
      <c r="BR5" s="19">
        <f t="shared" ref="BR5:BS5" si="39">BR2</f>
        <v>41769</v>
      </c>
      <c r="BS5" s="19">
        <f t="shared" si="39"/>
        <v>41776</v>
      </c>
      <c r="BT5" s="19">
        <f t="shared" ref="BT5:BW5" si="40">BT2</f>
        <v>41783</v>
      </c>
      <c r="BU5" s="19">
        <f t="shared" si="40"/>
        <v>41790</v>
      </c>
      <c r="BV5" s="19">
        <f t="shared" si="40"/>
        <v>41797</v>
      </c>
      <c r="BW5" s="19">
        <f t="shared" si="40"/>
        <v>41804</v>
      </c>
      <c r="BX5" s="19">
        <f t="shared" ref="BX5:BZ5" si="41">BX2</f>
        <v>41811</v>
      </c>
      <c r="BY5" s="19">
        <f t="shared" si="41"/>
        <v>41818</v>
      </c>
      <c r="BZ5" s="19">
        <f t="shared" si="41"/>
        <v>41825</v>
      </c>
      <c r="CA5" s="19">
        <f t="shared" ref="CA5:CD5" si="42">CA2</f>
        <v>41832</v>
      </c>
      <c r="CB5" s="19">
        <f t="shared" si="42"/>
        <v>41839</v>
      </c>
      <c r="CC5" s="19">
        <f t="shared" si="42"/>
        <v>41846</v>
      </c>
      <c r="CD5" s="19">
        <f t="shared" si="42"/>
        <v>41853</v>
      </c>
    </row>
    <row r="6" spans="1:82">
      <c r="A6" s="17"/>
      <c r="B6" s="17"/>
      <c r="C6" s="17"/>
      <c r="D6" s="20" t="s">
        <v>36</v>
      </c>
      <c r="E6" s="21">
        <v>6.76</v>
      </c>
      <c r="F6" s="21">
        <v>5.39</v>
      </c>
      <c r="G6" s="21">
        <v>5.69</v>
      </c>
      <c r="H6" s="21">
        <v>5.89</v>
      </c>
      <c r="I6" s="21">
        <v>5.27</v>
      </c>
      <c r="J6" s="21">
        <v>5.43</v>
      </c>
      <c r="K6" s="21">
        <v>5.17</v>
      </c>
      <c r="L6" s="21">
        <v>5.13</v>
      </c>
      <c r="M6" s="21">
        <v>5.24</v>
      </c>
      <c r="N6" s="21">
        <v>5.33</v>
      </c>
      <c r="O6" s="21">
        <v>4.37</v>
      </c>
      <c r="P6" s="21">
        <v>3.44</v>
      </c>
      <c r="Q6" s="21">
        <v>4.58</v>
      </c>
      <c r="R6" s="21">
        <v>4.42</v>
      </c>
      <c r="S6" s="21">
        <v>4.41</v>
      </c>
      <c r="T6" s="21">
        <v>4.2300000000000004</v>
      </c>
      <c r="U6" s="21">
        <v>4.3899999999999997</v>
      </c>
      <c r="V6" s="21">
        <v>5.27</v>
      </c>
      <c r="W6" s="21">
        <v>4.8899999999999997</v>
      </c>
      <c r="X6" s="21">
        <v>4.83</v>
      </c>
      <c r="Y6" s="21">
        <v>5.61</v>
      </c>
      <c r="Z6" s="21">
        <v>5.16</v>
      </c>
      <c r="AA6" s="21">
        <v>4.53</v>
      </c>
      <c r="AB6" s="21">
        <v>4.2300000000000004</v>
      </c>
      <c r="AC6" s="21">
        <v>3.74</v>
      </c>
      <c r="AD6" s="21">
        <v>3.88</v>
      </c>
      <c r="AE6" s="21">
        <v>4.1100000000000003</v>
      </c>
      <c r="AF6" s="21">
        <v>4.8499999999999996</v>
      </c>
      <c r="AG6" s="21">
        <v>5.25</v>
      </c>
      <c r="AH6" s="21">
        <v>5.43</v>
      </c>
      <c r="AI6" s="21">
        <v>5.23</v>
      </c>
      <c r="AJ6" s="21">
        <v>4.09</v>
      </c>
      <c r="AK6" s="21">
        <v>4.33</v>
      </c>
      <c r="AL6" s="21">
        <v>4.34</v>
      </c>
      <c r="AM6" s="21">
        <v>6.12</v>
      </c>
      <c r="AN6" s="21">
        <v>9.06</v>
      </c>
      <c r="AO6" s="21">
        <v>7.19</v>
      </c>
      <c r="AP6" s="21">
        <v>8.44</v>
      </c>
      <c r="AQ6" s="21">
        <v>9.39</v>
      </c>
      <c r="AR6" s="21">
        <v>9.2200000000000006</v>
      </c>
      <c r="AS6" s="21">
        <v>5.63</v>
      </c>
      <c r="AT6" s="21">
        <v>4.9400000000000004</v>
      </c>
      <c r="AU6" s="21">
        <v>4.21</v>
      </c>
      <c r="AV6" s="21">
        <v>4.4800000000000004</v>
      </c>
      <c r="AW6" s="21">
        <v>4.3499999999999996</v>
      </c>
      <c r="AX6" s="21">
        <v>4.42</v>
      </c>
      <c r="AY6" s="21">
        <v>4.66</v>
      </c>
      <c r="AZ6" s="21">
        <v>3.9</v>
      </c>
      <c r="BA6" s="21">
        <v>5.66</v>
      </c>
      <c r="BB6" s="21">
        <v>4.8499999999999996</v>
      </c>
      <c r="BC6" s="21">
        <v>4.0999999999999996</v>
      </c>
      <c r="BD6" s="21">
        <v>4.7</v>
      </c>
      <c r="BE6" s="21">
        <v>4.78</v>
      </c>
      <c r="BF6" s="21">
        <v>4.1900000000000004</v>
      </c>
      <c r="BG6" s="21">
        <v>3.11</v>
      </c>
      <c r="BH6" s="21">
        <v>3.87</v>
      </c>
      <c r="BI6" s="21">
        <v>3.56</v>
      </c>
      <c r="BJ6" s="21">
        <v>5.44</v>
      </c>
      <c r="BK6" s="21">
        <v>5.0999999999999996</v>
      </c>
      <c r="BL6" s="21">
        <v>4.7699999999999996</v>
      </c>
      <c r="BM6" s="21">
        <v>4.49</v>
      </c>
      <c r="BN6" s="21">
        <v>5.19</v>
      </c>
      <c r="BO6" s="21">
        <v>4.49</v>
      </c>
      <c r="BP6" s="21">
        <v>4.99</v>
      </c>
      <c r="BQ6" s="21">
        <v>5</v>
      </c>
      <c r="BR6" s="21">
        <v>4.6900000000000004</v>
      </c>
      <c r="BS6" s="21">
        <v>6.91</v>
      </c>
      <c r="BT6" s="21">
        <v>5.88</v>
      </c>
      <c r="BU6" s="21">
        <v>6.16</v>
      </c>
      <c r="BV6" s="21">
        <v>5.0199999999999996</v>
      </c>
      <c r="BW6" s="21">
        <v>4.5999999999999996</v>
      </c>
      <c r="BX6" s="21">
        <v>5.08</v>
      </c>
      <c r="BY6" s="21">
        <v>5.36</v>
      </c>
      <c r="BZ6" s="21">
        <v>5.41</v>
      </c>
      <c r="CA6" s="21">
        <v>5.38</v>
      </c>
      <c r="CB6" s="21">
        <v>4.24</v>
      </c>
      <c r="CC6" s="21">
        <v>4.63</v>
      </c>
      <c r="CD6" s="21">
        <v>4.4000000000000004</v>
      </c>
    </row>
    <row r="7" spans="1:82" ht="15.75" thickBot="1">
      <c r="A7" s="17"/>
      <c r="B7" s="17"/>
      <c r="C7" s="17"/>
      <c r="D7" s="22" t="s">
        <v>37</v>
      </c>
      <c r="E7" s="23">
        <f>E8+E9/60</f>
        <v>3.6333333333333333</v>
      </c>
      <c r="F7" s="23">
        <f t="shared" ref="F7:AU7" si="43">F8+F9/60</f>
        <v>3</v>
      </c>
      <c r="G7" s="23">
        <f t="shared" si="43"/>
        <v>3.4833333333333334</v>
      </c>
      <c r="H7" s="23">
        <f t="shared" si="43"/>
        <v>3.65</v>
      </c>
      <c r="I7" s="23">
        <f t="shared" si="43"/>
        <v>2.7166666666666668</v>
      </c>
      <c r="J7" s="23">
        <f t="shared" si="43"/>
        <v>3.2833333333333332</v>
      </c>
      <c r="K7" s="23">
        <f t="shared" si="43"/>
        <v>2.7833333333333332</v>
      </c>
      <c r="L7" s="23">
        <f t="shared" si="43"/>
        <v>3.5833333333333335</v>
      </c>
      <c r="M7" s="23">
        <f t="shared" si="43"/>
        <v>3.3166666666666664</v>
      </c>
      <c r="N7" s="23">
        <f t="shared" si="43"/>
        <v>3.4666666666666668</v>
      </c>
      <c r="O7" s="23">
        <f t="shared" si="43"/>
        <v>3.6</v>
      </c>
      <c r="P7" s="23">
        <f t="shared" si="43"/>
        <v>2.8333333333333335</v>
      </c>
      <c r="Q7" s="23">
        <f t="shared" si="43"/>
        <v>3.5833333333333335</v>
      </c>
      <c r="R7" s="23">
        <f t="shared" si="43"/>
        <v>2.6666666666666665</v>
      </c>
      <c r="S7" s="23">
        <f t="shared" si="43"/>
        <v>3.25</v>
      </c>
      <c r="T7" s="23">
        <f t="shared" si="43"/>
        <v>3.1333333333333333</v>
      </c>
      <c r="U7" s="23">
        <f t="shared" si="43"/>
        <v>3.45</v>
      </c>
      <c r="V7" s="23">
        <f t="shared" si="43"/>
        <v>3.5</v>
      </c>
      <c r="W7" s="23">
        <f t="shared" si="43"/>
        <v>3.3833333333333333</v>
      </c>
      <c r="X7" s="23">
        <f t="shared" si="43"/>
        <v>3.55</v>
      </c>
      <c r="Y7" s="23">
        <f t="shared" si="43"/>
        <v>3.8666666666666667</v>
      </c>
      <c r="Z7" s="23">
        <f t="shared" si="43"/>
        <v>4.8499999999999996</v>
      </c>
      <c r="AA7" s="23">
        <f t="shared" si="43"/>
        <v>4.1500000000000004</v>
      </c>
      <c r="AB7" s="23">
        <f t="shared" si="43"/>
        <v>3.9833333333333334</v>
      </c>
      <c r="AC7" s="23">
        <f t="shared" si="43"/>
        <v>3.0833333333333335</v>
      </c>
      <c r="AD7" s="23">
        <f t="shared" si="43"/>
        <v>3.2166666666666668</v>
      </c>
      <c r="AE7" s="23">
        <f t="shared" si="43"/>
        <v>3.4333333333333336</v>
      </c>
      <c r="AF7" s="23">
        <f t="shared" si="43"/>
        <v>3.45</v>
      </c>
      <c r="AG7" s="23">
        <f t="shared" si="43"/>
        <v>3.2833333333333332</v>
      </c>
      <c r="AH7" s="23">
        <f t="shared" si="43"/>
        <v>3.8</v>
      </c>
      <c r="AI7" s="23">
        <f t="shared" si="43"/>
        <v>3.9833333333333334</v>
      </c>
      <c r="AJ7" s="23">
        <f t="shared" si="43"/>
        <v>3.2</v>
      </c>
      <c r="AK7" s="23">
        <f t="shared" si="43"/>
        <v>3.4166666666666665</v>
      </c>
      <c r="AL7" s="23">
        <f t="shared" si="43"/>
        <v>3.0833333333333335</v>
      </c>
      <c r="AM7" s="23">
        <f t="shared" si="43"/>
        <v>3.6333333333333333</v>
      </c>
      <c r="AN7" s="23">
        <f t="shared" si="43"/>
        <v>3.8</v>
      </c>
      <c r="AO7" s="23">
        <f t="shared" si="43"/>
        <v>3.4833333333333334</v>
      </c>
      <c r="AP7" s="23">
        <f t="shared" si="43"/>
        <v>2.9833333333333334</v>
      </c>
      <c r="AQ7" s="23">
        <f t="shared" si="43"/>
        <v>3.2666666666666666</v>
      </c>
      <c r="AR7" s="23">
        <f t="shared" si="43"/>
        <v>4.1166666666666663</v>
      </c>
      <c r="AS7" s="23">
        <f t="shared" si="43"/>
        <v>2.8833333333333333</v>
      </c>
      <c r="AT7" s="23">
        <f t="shared" si="43"/>
        <v>3.1833333333333331</v>
      </c>
      <c r="AU7" s="23">
        <f t="shared" si="43"/>
        <v>3.25</v>
      </c>
      <c r="AV7" s="23">
        <f t="shared" ref="AV7:AX7" si="44">AV8+AV9/60</f>
        <v>3.3166666666666664</v>
      </c>
      <c r="AW7" s="23">
        <f t="shared" si="44"/>
        <v>3.45</v>
      </c>
      <c r="AX7" s="23">
        <f t="shared" si="44"/>
        <v>3.2666666666666666</v>
      </c>
      <c r="AY7" s="23">
        <f t="shared" ref="AY7:AZ7" si="45">AY8+AY9/60</f>
        <v>3.1166666666666667</v>
      </c>
      <c r="AZ7" s="23">
        <f t="shared" si="45"/>
        <v>2.6333333333333333</v>
      </c>
      <c r="BA7" s="23">
        <f t="shared" ref="BA7:BD7" si="46">BA8+BA9/60</f>
        <v>3.55</v>
      </c>
      <c r="BB7" s="23">
        <f t="shared" si="46"/>
        <v>3</v>
      </c>
      <c r="BC7" s="23">
        <f t="shared" si="46"/>
        <v>2.6</v>
      </c>
      <c r="BD7" s="23">
        <f t="shared" si="46"/>
        <v>3.1166666666666667</v>
      </c>
      <c r="BE7" s="23">
        <f t="shared" ref="BE7:BF7" si="47">BE8+BE9/60</f>
        <v>3</v>
      </c>
      <c r="BF7" s="23">
        <f t="shared" si="47"/>
        <v>2.9333333333333336</v>
      </c>
      <c r="BG7" s="23">
        <f t="shared" ref="BG7:BJ7" si="48">BG8+BG9/60</f>
        <v>2.5666666666666664</v>
      </c>
      <c r="BH7" s="23">
        <f t="shared" si="48"/>
        <v>2.8333333333333335</v>
      </c>
      <c r="BI7" s="23">
        <f t="shared" si="48"/>
        <v>2.4333333333333336</v>
      </c>
      <c r="BJ7" s="23">
        <f t="shared" si="48"/>
        <v>3.2833333333333332</v>
      </c>
      <c r="BK7" s="23">
        <f t="shared" ref="BK7:BL7" si="49">BK8+BK9/60</f>
        <v>3.65</v>
      </c>
      <c r="BL7" s="23">
        <f t="shared" si="49"/>
        <v>2.9333333333333336</v>
      </c>
      <c r="BM7" s="23">
        <f t="shared" ref="BM7:BN7" si="50">BM8+BM9/60</f>
        <v>3.2</v>
      </c>
      <c r="BN7" s="23">
        <f t="shared" si="50"/>
        <v>3.1833333333333331</v>
      </c>
      <c r="BO7" s="23">
        <f t="shared" ref="BO7" si="51">BO8+BO9/60</f>
        <v>2.4833333333333334</v>
      </c>
      <c r="BP7" s="23">
        <f t="shared" ref="BP7:BQ7" si="52">BP8+BP9/60</f>
        <v>2.7833333333333332</v>
      </c>
      <c r="BQ7" s="23">
        <f t="shared" si="52"/>
        <v>3.0166666666666666</v>
      </c>
      <c r="BR7" s="23">
        <f t="shared" ref="BR7:BS7" si="53">BR8+BR9/60</f>
        <v>2.65</v>
      </c>
      <c r="BS7" s="23">
        <f t="shared" si="53"/>
        <v>3.35</v>
      </c>
      <c r="BT7" s="23">
        <f t="shared" ref="BT7:BZ7" si="54">BT8+BT9/60</f>
        <v>3.3666666666666667</v>
      </c>
      <c r="BU7" s="23">
        <f t="shared" si="54"/>
        <v>3.6</v>
      </c>
      <c r="BV7" s="23">
        <f t="shared" si="54"/>
        <v>3.5666666666666664</v>
      </c>
      <c r="BW7" s="23">
        <f t="shared" si="54"/>
        <v>3.3333333333333335</v>
      </c>
      <c r="BX7" s="23">
        <f t="shared" si="54"/>
        <v>3.4666666666666668</v>
      </c>
      <c r="BY7" s="23">
        <f t="shared" si="54"/>
        <v>4.1333333333333337</v>
      </c>
      <c r="BZ7" s="23">
        <f t="shared" si="54"/>
        <v>4.4333333333333336</v>
      </c>
      <c r="CA7" s="23">
        <f t="shared" ref="CA7:CD7" si="55">CA8+CA9/60</f>
        <v>4.1833333333333336</v>
      </c>
      <c r="CB7" s="23">
        <f t="shared" si="55"/>
        <v>3.3833333333333333</v>
      </c>
      <c r="CC7" s="23">
        <f t="shared" si="55"/>
        <v>3.2666666666666666</v>
      </c>
      <c r="CD7" s="23">
        <f t="shared" si="55"/>
        <v>3.5</v>
      </c>
    </row>
    <row r="8" spans="1:82" ht="15.75" thickBot="1">
      <c r="A8" s="17"/>
      <c r="B8" s="17"/>
      <c r="C8" s="17"/>
      <c r="D8" s="17"/>
      <c r="E8" s="24">
        <v>3</v>
      </c>
      <c r="F8" s="25">
        <v>3</v>
      </c>
      <c r="G8" s="25">
        <v>3</v>
      </c>
      <c r="H8" s="25">
        <v>3</v>
      </c>
      <c r="I8" s="25">
        <v>2</v>
      </c>
      <c r="J8" s="25">
        <v>3</v>
      </c>
      <c r="K8" s="25">
        <v>2</v>
      </c>
      <c r="L8" s="25">
        <v>3</v>
      </c>
      <c r="M8" s="25">
        <v>3</v>
      </c>
      <c r="N8" s="25">
        <v>3</v>
      </c>
      <c r="O8" s="25">
        <v>3</v>
      </c>
      <c r="P8" s="25">
        <v>2</v>
      </c>
      <c r="Q8" s="25">
        <v>3</v>
      </c>
      <c r="R8" s="25">
        <v>2</v>
      </c>
      <c r="S8" s="25">
        <v>3</v>
      </c>
      <c r="T8" s="25">
        <v>3</v>
      </c>
      <c r="U8" s="25">
        <v>3</v>
      </c>
      <c r="V8" s="25">
        <v>3</v>
      </c>
      <c r="W8" s="25">
        <v>3</v>
      </c>
      <c r="X8" s="25">
        <v>3</v>
      </c>
      <c r="Y8" s="25">
        <v>3</v>
      </c>
      <c r="Z8" s="25">
        <v>4</v>
      </c>
      <c r="AA8" s="25">
        <v>4</v>
      </c>
      <c r="AB8" s="25">
        <v>3</v>
      </c>
      <c r="AC8" s="25">
        <v>3</v>
      </c>
      <c r="AD8" s="25">
        <v>3</v>
      </c>
      <c r="AE8" s="25">
        <v>3</v>
      </c>
      <c r="AF8" s="25">
        <v>3</v>
      </c>
      <c r="AG8" s="25">
        <v>3</v>
      </c>
      <c r="AH8" s="25">
        <v>3</v>
      </c>
      <c r="AI8" s="25">
        <v>3</v>
      </c>
      <c r="AJ8" s="25">
        <v>3</v>
      </c>
      <c r="AK8" s="25">
        <v>3</v>
      </c>
      <c r="AL8" s="25">
        <v>3</v>
      </c>
      <c r="AM8" s="25">
        <v>3</v>
      </c>
      <c r="AN8" s="25">
        <v>3</v>
      </c>
      <c r="AO8" s="25">
        <v>3</v>
      </c>
      <c r="AP8" s="25">
        <v>2</v>
      </c>
      <c r="AQ8" s="25">
        <v>3</v>
      </c>
      <c r="AR8" s="25">
        <v>4</v>
      </c>
      <c r="AS8" s="25">
        <v>2</v>
      </c>
      <c r="AT8" s="25">
        <v>3</v>
      </c>
      <c r="AU8" s="38">
        <v>3</v>
      </c>
      <c r="AV8" s="38">
        <v>3</v>
      </c>
      <c r="AW8" s="38">
        <v>3</v>
      </c>
      <c r="AX8" s="38">
        <v>3</v>
      </c>
      <c r="AY8" s="38">
        <v>3</v>
      </c>
      <c r="AZ8" s="38">
        <v>2</v>
      </c>
      <c r="BA8" s="38">
        <v>3</v>
      </c>
      <c r="BB8" s="38">
        <v>3</v>
      </c>
      <c r="BC8" s="38">
        <v>2</v>
      </c>
      <c r="BD8" s="38">
        <v>3</v>
      </c>
      <c r="BE8" s="38">
        <v>3</v>
      </c>
      <c r="BF8" s="38">
        <v>2</v>
      </c>
      <c r="BG8" s="38">
        <v>2</v>
      </c>
      <c r="BH8" s="38">
        <v>2</v>
      </c>
      <c r="BI8" s="38">
        <v>2</v>
      </c>
      <c r="BJ8" s="38">
        <v>3</v>
      </c>
      <c r="BK8" s="38">
        <v>3</v>
      </c>
      <c r="BL8" s="38">
        <v>2</v>
      </c>
      <c r="BM8" s="38">
        <v>3</v>
      </c>
      <c r="BN8" s="38">
        <v>3</v>
      </c>
      <c r="BO8" s="38">
        <v>2</v>
      </c>
      <c r="BP8" s="38">
        <v>2</v>
      </c>
      <c r="BQ8" s="38">
        <v>3</v>
      </c>
      <c r="BR8" s="38">
        <v>2</v>
      </c>
      <c r="BS8" s="38">
        <v>3</v>
      </c>
      <c r="BT8" s="38">
        <v>3</v>
      </c>
      <c r="BU8" s="38">
        <v>3</v>
      </c>
      <c r="BV8" s="38">
        <v>3</v>
      </c>
      <c r="BW8" s="38">
        <v>3</v>
      </c>
      <c r="BX8" s="38">
        <v>3</v>
      </c>
      <c r="BY8" s="38">
        <v>4</v>
      </c>
      <c r="BZ8" s="38">
        <v>4</v>
      </c>
      <c r="CA8" s="38">
        <v>4</v>
      </c>
      <c r="CB8" s="38">
        <v>3</v>
      </c>
      <c r="CC8" s="38">
        <v>3</v>
      </c>
      <c r="CD8" s="38">
        <v>3</v>
      </c>
    </row>
    <row r="9" spans="1:82" ht="15.75" thickBot="1">
      <c r="A9" s="17"/>
      <c r="B9" s="17"/>
      <c r="C9" s="17"/>
      <c r="D9" s="17"/>
      <c r="E9" s="26">
        <v>38</v>
      </c>
      <c r="F9" s="27">
        <v>0</v>
      </c>
      <c r="G9" s="27">
        <v>29</v>
      </c>
      <c r="H9" s="27">
        <v>39</v>
      </c>
      <c r="I9" s="27">
        <v>43</v>
      </c>
      <c r="J9" s="27">
        <v>17</v>
      </c>
      <c r="K9" s="27">
        <v>47</v>
      </c>
      <c r="L9" s="27">
        <v>35</v>
      </c>
      <c r="M9" s="27">
        <v>19</v>
      </c>
      <c r="N9" s="27">
        <v>28</v>
      </c>
      <c r="O9" s="27">
        <v>36</v>
      </c>
      <c r="P9" s="27">
        <v>50</v>
      </c>
      <c r="Q9" s="27">
        <v>35</v>
      </c>
      <c r="R9" s="27">
        <v>40</v>
      </c>
      <c r="S9" s="27">
        <v>15</v>
      </c>
      <c r="T9" s="27">
        <v>8</v>
      </c>
      <c r="U9" s="27">
        <v>27</v>
      </c>
      <c r="V9" s="27">
        <v>30</v>
      </c>
      <c r="W9" s="27">
        <v>23</v>
      </c>
      <c r="X9" s="27">
        <v>33</v>
      </c>
      <c r="Y9" s="27">
        <v>52</v>
      </c>
      <c r="Z9" s="27">
        <v>51</v>
      </c>
      <c r="AA9" s="27">
        <v>9</v>
      </c>
      <c r="AB9" s="27">
        <v>59</v>
      </c>
      <c r="AC9" s="27">
        <v>5</v>
      </c>
      <c r="AD9" s="27">
        <v>13</v>
      </c>
      <c r="AE9" s="27">
        <v>26</v>
      </c>
      <c r="AF9" s="27">
        <v>27</v>
      </c>
      <c r="AG9" s="27">
        <v>17</v>
      </c>
      <c r="AH9" s="27">
        <v>48</v>
      </c>
      <c r="AI9" s="27">
        <v>59</v>
      </c>
      <c r="AJ9" s="27">
        <v>12</v>
      </c>
      <c r="AK9" s="27">
        <v>25</v>
      </c>
      <c r="AL9" s="27">
        <v>5</v>
      </c>
      <c r="AM9" s="27">
        <v>38</v>
      </c>
      <c r="AN9" s="27">
        <v>48</v>
      </c>
      <c r="AO9" s="27">
        <v>29</v>
      </c>
      <c r="AP9" s="27">
        <v>59</v>
      </c>
      <c r="AQ9" s="27">
        <v>16</v>
      </c>
      <c r="AR9" s="27">
        <v>7</v>
      </c>
      <c r="AS9" s="27">
        <v>53</v>
      </c>
      <c r="AT9" s="27">
        <v>11</v>
      </c>
      <c r="AU9" s="39">
        <v>15</v>
      </c>
      <c r="AV9" s="39">
        <v>19</v>
      </c>
      <c r="AW9" s="39">
        <v>27</v>
      </c>
      <c r="AX9" s="39">
        <v>16</v>
      </c>
      <c r="AY9" s="39">
        <v>7</v>
      </c>
      <c r="AZ9" s="39">
        <v>38</v>
      </c>
      <c r="BA9" s="39">
        <v>33</v>
      </c>
      <c r="BB9" s="39">
        <v>0</v>
      </c>
      <c r="BC9" s="39">
        <v>36</v>
      </c>
      <c r="BD9" s="39">
        <v>7</v>
      </c>
      <c r="BE9" s="39">
        <v>0</v>
      </c>
      <c r="BF9" s="39">
        <v>56</v>
      </c>
      <c r="BG9" s="39">
        <v>34</v>
      </c>
      <c r="BH9" s="39">
        <v>50</v>
      </c>
      <c r="BI9" s="39">
        <v>26</v>
      </c>
      <c r="BJ9" s="39">
        <v>17</v>
      </c>
      <c r="BK9" s="39">
        <v>39</v>
      </c>
      <c r="BL9" s="39">
        <v>56</v>
      </c>
      <c r="BM9" s="39">
        <v>12</v>
      </c>
      <c r="BN9" s="39">
        <v>11</v>
      </c>
      <c r="BO9" s="39">
        <v>29</v>
      </c>
      <c r="BP9" s="39">
        <v>47</v>
      </c>
      <c r="BQ9" s="39">
        <v>1</v>
      </c>
      <c r="BR9" s="39">
        <v>39</v>
      </c>
      <c r="BS9" s="39">
        <v>21</v>
      </c>
      <c r="BT9" s="39">
        <v>22</v>
      </c>
      <c r="BU9" s="39">
        <v>36</v>
      </c>
      <c r="BV9" s="39">
        <v>34</v>
      </c>
      <c r="BW9" s="39">
        <v>20</v>
      </c>
      <c r="BX9" s="39">
        <v>28</v>
      </c>
      <c r="BY9" s="39">
        <v>8</v>
      </c>
      <c r="BZ9" s="39">
        <v>26</v>
      </c>
      <c r="CA9" s="39">
        <v>11</v>
      </c>
      <c r="CB9" s="39">
        <v>23</v>
      </c>
      <c r="CC9" s="39">
        <v>16</v>
      </c>
      <c r="CD9" s="39">
        <v>30</v>
      </c>
    </row>
    <row r="10" spans="1:82">
      <c r="A10" s="17"/>
      <c r="B10" s="17"/>
      <c r="C10" s="17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82">
      <c r="A11" s="17"/>
      <c r="B11" s="17"/>
      <c r="C11" s="17"/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82">
      <c r="A12" s="17"/>
      <c r="B12" s="17"/>
      <c r="C12" s="17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82">
      <c r="A13" s="17"/>
      <c r="B13" s="17"/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82">
      <c r="A14" s="17"/>
      <c r="B14" s="17"/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8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82">
      <c r="A16" s="17"/>
      <c r="B16" s="17"/>
      <c r="C16" s="17"/>
      <c r="D16" s="17">
        <v>1</v>
      </c>
      <c r="E16" s="17">
        <v>2</v>
      </c>
      <c r="F16" s="17">
        <v>3</v>
      </c>
      <c r="G16" s="17">
        <v>4</v>
      </c>
      <c r="H16" s="17">
        <v>5</v>
      </c>
      <c r="I16" s="17">
        <v>6</v>
      </c>
      <c r="J16" s="28">
        <v>7</v>
      </c>
      <c r="K16" s="28">
        <v>8</v>
      </c>
      <c r="L16" s="28">
        <v>9</v>
      </c>
      <c r="M16" s="28">
        <v>10</v>
      </c>
      <c r="N16" s="28">
        <v>11</v>
      </c>
      <c r="O16" s="28">
        <v>12</v>
      </c>
      <c r="P16" s="28">
        <v>13</v>
      </c>
      <c r="Q16" s="28">
        <v>14</v>
      </c>
      <c r="R16" s="28">
        <v>15</v>
      </c>
      <c r="S16" s="28">
        <v>16</v>
      </c>
      <c r="T16" s="28">
        <v>17</v>
      </c>
      <c r="U16" s="28">
        <v>18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>
      <c r="A17" s="7" t="s">
        <v>17</v>
      </c>
      <c r="B17" s="8">
        <f>MAX(D16:AA16)</f>
        <v>18</v>
      </c>
      <c r="C17" s="7"/>
      <c r="D17" s="7" t="s">
        <v>18</v>
      </c>
      <c r="E17" s="7" t="s">
        <v>19</v>
      </c>
      <c r="F17" s="7" t="s">
        <v>20</v>
      </c>
      <c r="G17" s="7" t="s">
        <v>21</v>
      </c>
      <c r="H17" s="7" t="s">
        <v>22</v>
      </c>
      <c r="I17" s="7" t="s">
        <v>23</v>
      </c>
      <c r="J17" s="7" t="s">
        <v>24</v>
      </c>
      <c r="K17" s="7" t="s">
        <v>25</v>
      </c>
      <c r="L17" s="7" t="s">
        <v>26</v>
      </c>
      <c r="M17" s="7" t="s">
        <v>27</v>
      </c>
      <c r="N17" s="7" t="s">
        <v>28</v>
      </c>
      <c r="O17" s="7" t="s">
        <v>32</v>
      </c>
      <c r="P17" s="7" t="s">
        <v>18</v>
      </c>
      <c r="Q17" s="7" t="s">
        <v>19</v>
      </c>
      <c r="R17" s="7" t="s">
        <v>20</v>
      </c>
      <c r="S17" s="7" t="s">
        <v>21</v>
      </c>
      <c r="T17" s="7" t="s">
        <v>22</v>
      </c>
      <c r="U17" s="7" t="s">
        <v>23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26.25">
      <c r="A18" s="12">
        <f>B18/B17</f>
        <v>5416.3888888888887</v>
      </c>
      <c r="B18" s="9">
        <f>SUM(D18:AA18)</f>
        <v>97495</v>
      </c>
      <c r="C18" s="14" t="s">
        <v>35</v>
      </c>
      <c r="D18" s="29">
        <v>2794</v>
      </c>
      <c r="E18" s="29">
        <v>3322</v>
      </c>
      <c r="F18" s="29">
        <v>6209</v>
      </c>
      <c r="G18" s="29">
        <v>4297</v>
      </c>
      <c r="H18" s="7">
        <v>5875</v>
      </c>
      <c r="I18" s="7">
        <v>11100</v>
      </c>
      <c r="J18" s="7">
        <v>8587</v>
      </c>
      <c r="K18" s="9">
        <v>7209</v>
      </c>
      <c r="L18" s="9">
        <v>4675</v>
      </c>
      <c r="M18" s="9">
        <v>4257</v>
      </c>
      <c r="N18" s="9">
        <v>3968</v>
      </c>
      <c r="O18" s="9">
        <v>4126</v>
      </c>
      <c r="P18" s="9">
        <v>4325</v>
      </c>
      <c r="Q18" s="9">
        <v>3707</v>
      </c>
      <c r="R18" s="9">
        <v>4307</v>
      </c>
      <c r="S18" s="9">
        <v>4111</v>
      </c>
      <c r="T18" s="9">
        <v>5536</v>
      </c>
      <c r="U18" s="9">
        <v>9090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39">
      <c r="A19" s="12">
        <f>B19/B17</f>
        <v>2710.4444444444443</v>
      </c>
      <c r="B19" s="9">
        <f>SUM(D19:AA19)</f>
        <v>48788</v>
      </c>
      <c r="C19" s="14" t="s">
        <v>29</v>
      </c>
      <c r="D19" s="29">
        <v>1767</v>
      </c>
      <c r="E19" s="29">
        <v>2073</v>
      </c>
      <c r="F19" s="29">
        <v>2950</v>
      </c>
      <c r="G19" s="29">
        <v>2273</v>
      </c>
      <c r="H19" s="7">
        <v>3075</v>
      </c>
      <c r="I19" s="7">
        <v>4336</v>
      </c>
      <c r="J19" s="7">
        <v>3694</v>
      </c>
      <c r="K19" s="9">
        <v>3280</v>
      </c>
      <c r="L19" s="9">
        <v>2577</v>
      </c>
      <c r="M19" s="9">
        <v>2328</v>
      </c>
      <c r="N19" s="9">
        <v>2125</v>
      </c>
      <c r="O19" s="9">
        <v>2334</v>
      </c>
      <c r="P19" s="9">
        <v>2403</v>
      </c>
      <c r="Q19" s="9">
        <v>2008</v>
      </c>
      <c r="R19" s="9">
        <v>2477</v>
      </c>
      <c r="S19" s="9">
        <v>2269</v>
      </c>
      <c r="T19" s="9">
        <v>3018</v>
      </c>
      <c r="U19" s="9">
        <v>3801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>
      <c r="A20" s="12"/>
      <c r="B20" s="9"/>
      <c r="C20" s="14"/>
      <c r="D20" s="29" t="str">
        <f>D17</f>
        <v>лютий</v>
      </c>
      <c r="E20" s="29" t="str">
        <f t="shared" ref="E20:N20" si="56">E17</f>
        <v>березень</v>
      </c>
      <c r="F20" s="29" t="str">
        <f t="shared" si="56"/>
        <v>квітень</v>
      </c>
      <c r="G20" s="29" t="str">
        <f t="shared" si="56"/>
        <v>травень</v>
      </c>
      <c r="H20" s="29" t="str">
        <f t="shared" si="56"/>
        <v>червень</v>
      </c>
      <c r="I20" s="29" t="str">
        <f t="shared" si="56"/>
        <v>липень</v>
      </c>
      <c r="J20" s="29" t="str">
        <f t="shared" si="56"/>
        <v>серпень</v>
      </c>
      <c r="K20" s="29" t="str">
        <f t="shared" si="56"/>
        <v>вересень</v>
      </c>
      <c r="L20" s="29" t="str">
        <f t="shared" si="56"/>
        <v>жовтень</v>
      </c>
      <c r="M20" s="29" t="str">
        <f t="shared" si="56"/>
        <v>листопад</v>
      </c>
      <c r="N20" s="29" t="str">
        <f t="shared" si="56"/>
        <v>грудень</v>
      </c>
      <c r="O20" s="29" t="s">
        <v>32</v>
      </c>
      <c r="P20" s="29" t="s">
        <v>18</v>
      </c>
      <c r="Q20" s="29" t="s">
        <v>19</v>
      </c>
      <c r="R20" s="29" t="s">
        <v>20</v>
      </c>
      <c r="S20" s="29" t="s">
        <v>21</v>
      </c>
      <c r="T20" s="29" t="s">
        <v>22</v>
      </c>
      <c r="U20" s="29" t="s">
        <v>23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>
      <c r="A21" s="17"/>
      <c r="B21" s="17"/>
      <c r="C21" s="20" t="s">
        <v>36</v>
      </c>
      <c r="D21" s="21">
        <v>5.85</v>
      </c>
      <c r="E21" s="21">
        <v>5.31</v>
      </c>
      <c r="F21" s="21">
        <v>4.24</v>
      </c>
      <c r="G21" s="21">
        <v>4.42</v>
      </c>
      <c r="H21" s="21">
        <v>5.2</v>
      </c>
      <c r="I21" s="21">
        <v>4.38</v>
      </c>
      <c r="J21" s="21">
        <v>4.71</v>
      </c>
      <c r="K21" s="21">
        <v>4.72</v>
      </c>
      <c r="L21" s="21">
        <v>8.1999999999999993</v>
      </c>
      <c r="M21" s="9">
        <v>5.98</v>
      </c>
      <c r="N21" s="9">
        <v>4.42</v>
      </c>
      <c r="O21" s="9">
        <v>4.6900000000000004</v>
      </c>
      <c r="P21" s="9">
        <v>3.84</v>
      </c>
      <c r="Q21" s="9">
        <v>4.6900000000000004</v>
      </c>
      <c r="R21" s="9">
        <v>4.8899999999999997</v>
      </c>
      <c r="S21" s="9">
        <v>4.8899999999999997</v>
      </c>
      <c r="T21" s="9">
        <v>5.04</v>
      </c>
      <c r="U21" s="9">
        <v>4.78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ht="15.75" thickBot="1">
      <c r="A22" s="17"/>
      <c r="B22" s="17"/>
      <c r="C22" s="22" t="s">
        <v>37</v>
      </c>
      <c r="D22" s="17">
        <f>D23+D24/60</f>
        <v>3.4</v>
      </c>
      <c r="E22" s="17">
        <f t="shared" ref="E22:O22" si="57">E23+E24/60</f>
        <v>3.15</v>
      </c>
      <c r="F22" s="17">
        <f t="shared" si="57"/>
        <v>3.25</v>
      </c>
      <c r="G22" s="23">
        <f t="shared" si="57"/>
        <v>3.2333333333333334</v>
      </c>
      <c r="H22" s="23">
        <f t="shared" si="57"/>
        <v>3.6666666666666665</v>
      </c>
      <c r="I22" s="23">
        <f t="shared" si="57"/>
        <v>3.95</v>
      </c>
      <c r="J22" s="23">
        <f t="shared" si="57"/>
        <v>3.4833333333333334</v>
      </c>
      <c r="K22" s="23">
        <f t="shared" si="57"/>
        <v>3.5166666666666666</v>
      </c>
      <c r="L22" s="23">
        <f t="shared" si="57"/>
        <v>3.4666666666666668</v>
      </c>
      <c r="M22" s="17">
        <f t="shared" si="57"/>
        <v>3.35</v>
      </c>
      <c r="N22" s="23">
        <f t="shared" si="57"/>
        <v>3.2333333333333334</v>
      </c>
      <c r="O22" s="23">
        <f t="shared" si="57"/>
        <v>2.9833333333333334</v>
      </c>
      <c r="P22" s="23">
        <f t="shared" ref="P22:Q22" si="58">P23+P24/60</f>
        <v>2.7333333333333334</v>
      </c>
      <c r="Q22" s="23">
        <f t="shared" si="58"/>
        <v>3.1166666666666667</v>
      </c>
      <c r="R22" s="23">
        <f t="shared" ref="R22:S22" si="59">R23+R24/60</f>
        <v>2.9666666666666668</v>
      </c>
      <c r="S22" s="23">
        <f t="shared" si="59"/>
        <v>3.3166666666666664</v>
      </c>
      <c r="T22" s="23">
        <f t="shared" ref="T22:U22" si="60">T23+T24/60</f>
        <v>3.6833333333333336</v>
      </c>
      <c r="U22" s="23">
        <f t="shared" si="60"/>
        <v>3.7166666666666668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15.75" thickBot="1">
      <c r="A23" s="17"/>
      <c r="B23" s="17"/>
      <c r="C23" s="17"/>
      <c r="D23" s="24">
        <v>3</v>
      </c>
      <c r="E23" s="25">
        <v>3</v>
      </c>
      <c r="F23" s="25">
        <v>3</v>
      </c>
      <c r="G23" s="25">
        <v>3</v>
      </c>
      <c r="H23" s="25">
        <v>3</v>
      </c>
      <c r="I23" s="25">
        <v>3</v>
      </c>
      <c r="J23" s="25">
        <v>3</v>
      </c>
      <c r="K23" s="25">
        <v>3</v>
      </c>
      <c r="L23" s="25">
        <v>3</v>
      </c>
      <c r="M23" s="25">
        <v>3</v>
      </c>
      <c r="N23" s="9">
        <v>3</v>
      </c>
      <c r="O23" s="9">
        <v>2</v>
      </c>
      <c r="P23" s="9">
        <v>2</v>
      </c>
      <c r="Q23" s="9">
        <v>3</v>
      </c>
      <c r="R23" s="9">
        <v>2</v>
      </c>
      <c r="S23" s="9">
        <v>3</v>
      </c>
      <c r="T23" s="9">
        <v>3</v>
      </c>
      <c r="U23" s="9">
        <v>3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46" ht="15.75" thickBot="1">
      <c r="A24" s="17"/>
      <c r="B24" s="17"/>
      <c r="C24" s="17"/>
      <c r="D24" s="26">
        <v>24</v>
      </c>
      <c r="E24" s="27">
        <v>9</v>
      </c>
      <c r="F24" s="27">
        <v>15</v>
      </c>
      <c r="G24" s="27">
        <v>14</v>
      </c>
      <c r="H24" s="27">
        <v>40</v>
      </c>
      <c r="I24" s="27">
        <v>57</v>
      </c>
      <c r="J24" s="27">
        <v>29</v>
      </c>
      <c r="K24" s="27">
        <v>31</v>
      </c>
      <c r="L24" s="27">
        <v>28</v>
      </c>
      <c r="M24" s="27">
        <v>21</v>
      </c>
      <c r="N24" s="9">
        <v>14</v>
      </c>
      <c r="O24" s="9">
        <v>59</v>
      </c>
      <c r="P24" s="9">
        <v>44</v>
      </c>
      <c r="Q24" s="9">
        <v>7</v>
      </c>
      <c r="R24" s="9">
        <v>58</v>
      </c>
      <c r="S24" s="9">
        <v>19</v>
      </c>
      <c r="T24" s="9">
        <v>41</v>
      </c>
      <c r="U24" s="9">
        <v>43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1:46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26.25">
      <c r="A27" s="29"/>
      <c r="B27" s="30" t="s">
        <v>30</v>
      </c>
      <c r="C27" s="56" t="s">
        <v>6</v>
      </c>
      <c r="D27" s="56"/>
      <c r="E27" s="5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25.5">
      <c r="A28" s="29"/>
      <c r="B28" s="31">
        <f>DATE(2013,2,2)+7*C1</f>
        <v>41853</v>
      </c>
      <c r="C28" s="32" t="s">
        <v>7</v>
      </c>
      <c r="D28" s="32" t="s">
        <v>8</v>
      </c>
      <c r="E28" s="32" t="s">
        <v>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>
      <c r="A29" s="29" t="s">
        <v>39</v>
      </c>
      <c r="B29" s="33">
        <f>C3</f>
        <v>97964</v>
      </c>
      <c r="C29" s="33">
        <f>A18</f>
        <v>5416.3888888888887</v>
      </c>
      <c r="D29" s="33">
        <f>B3</f>
        <v>1255.948717948718</v>
      </c>
      <c r="E29" s="33">
        <f>A3</f>
        <v>179.42124542124543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25.5">
      <c r="A30" s="34" t="s">
        <v>31</v>
      </c>
      <c r="B30" s="40">
        <v>38425</v>
      </c>
      <c r="C30" s="33">
        <f>A19</f>
        <v>2710.4444444444443</v>
      </c>
      <c r="D30" s="33">
        <f>B4</f>
        <v>764.37179487179492</v>
      </c>
      <c r="E30" s="33">
        <f>A4</f>
        <v>109.1959706959707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>
      <c r="A31" s="20" t="s">
        <v>36</v>
      </c>
      <c r="B31" s="35">
        <v>4.97</v>
      </c>
      <c r="C31" s="33"/>
      <c r="D31" s="33"/>
      <c r="E31" s="3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>
      <c r="A32" s="22" t="s">
        <v>37</v>
      </c>
      <c r="B32" s="36">
        <f>B33+B34/60</f>
        <v>3.4333333333333336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>
      <c r="A33" s="17"/>
      <c r="B33" s="37">
        <v>3</v>
      </c>
      <c r="C33" s="17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>
      <c r="A34" s="17"/>
      <c r="B34" s="37">
        <v>26</v>
      </c>
      <c r="C34" s="17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>
      <c r="A35" s="17"/>
      <c r="B35" s="15"/>
      <c r="C35" s="17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>
      <c r="A36" s="17"/>
      <c r="B36" s="15"/>
      <c r="C36" s="17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</sheetData>
  <mergeCells count="1">
    <mergeCell ref="C27:E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FC2013</vt:lpstr>
      <vt:lpstr>FCStat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vpsh</dc:creator>
  <cp:lastModifiedBy>VPSH</cp:lastModifiedBy>
  <cp:lastPrinted>2013-11-29T16:47:25Z</cp:lastPrinted>
  <dcterms:created xsi:type="dcterms:W3CDTF">2013-11-29T09:32:43Z</dcterms:created>
  <dcterms:modified xsi:type="dcterms:W3CDTF">2014-08-03T17:14:18Z</dcterms:modified>
</cp:coreProperties>
</file>